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ek Podworski\Desktop\Firma\1 TEMATY\IRLANDZKA\Kosztorys ofertowy\"/>
    </mc:Choice>
  </mc:AlternateContent>
  <bookViews>
    <workbookView xWindow="0" yWindow="0" windowWidth="28800" windowHeight="12435"/>
  </bookViews>
  <sheets>
    <sheet name="Razem" sheetId="3" r:id="rId1"/>
    <sheet name="RD" sheetId="1" r:id="rId2"/>
    <sheet name="KD" sheetId="2" r:id="rId3"/>
    <sheet name="RE" sheetId="4" r:id="rId4"/>
  </sheets>
  <definedNames>
    <definedName name="_xlnm.Print_Area" localSheetId="2">KD!$A$1:$G$32</definedName>
    <definedName name="_xlnm.Print_Area" localSheetId="0">Razem!$A$1:$D$49</definedName>
    <definedName name="_xlnm.Print_Area" localSheetId="1">RD!$A$1:$G$40</definedName>
    <definedName name="_xlnm.Print_Area" localSheetId="3">RE!$A$1:$G$32</definedName>
  </definedNames>
  <calcPr calcId="152511"/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6" i="4"/>
  <c r="G25" i="2"/>
  <c r="G26" i="2"/>
  <c r="G27" i="2"/>
  <c r="G28" i="2"/>
  <c r="G29" i="2"/>
  <c r="G30" i="2"/>
  <c r="G24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6" i="2"/>
  <c r="G31" i="4" l="1"/>
  <c r="G32" i="4" s="1"/>
  <c r="B31" i="3" s="1"/>
  <c r="G31" i="2"/>
  <c r="G22" i="2"/>
  <c r="G38" i="1"/>
  <c r="G37" i="1"/>
  <c r="G33" i="1"/>
  <c r="G34" i="1"/>
  <c r="G32" i="1"/>
  <c r="G29" i="1"/>
  <c r="G28" i="1"/>
  <c r="G23" i="1"/>
  <c r="G24" i="1"/>
  <c r="G25" i="1"/>
  <c r="G22" i="1"/>
  <c r="G14" i="1"/>
  <c r="G15" i="1"/>
  <c r="G16" i="1"/>
  <c r="G17" i="1"/>
  <c r="G18" i="1"/>
  <c r="G19" i="1"/>
  <c r="G13" i="1"/>
  <c r="G32" i="2" l="1"/>
  <c r="B30" i="3" s="1"/>
  <c r="G39" i="1"/>
  <c r="G30" i="1"/>
  <c r="G35" i="1"/>
  <c r="G20" i="1"/>
  <c r="G26" i="1"/>
  <c r="G10" i="1"/>
  <c r="G9" i="1"/>
  <c r="G6" i="1"/>
  <c r="G11" i="1" l="1"/>
  <c r="G7" i="1"/>
  <c r="G40" i="1" l="1"/>
  <c r="B29" i="3" s="1"/>
  <c r="B32" i="3" s="1"/>
  <c r="B33" i="3" s="1"/>
  <c r="B34" i="3" s="1"/>
</calcChain>
</file>

<file path=xl/sharedStrings.xml><?xml version="1.0" encoding="utf-8"?>
<sst xmlns="http://schemas.openxmlformats.org/spreadsheetml/2006/main" count="333" uniqueCount="234">
  <si>
    <t>Lp.</t>
  </si>
  <si>
    <t>Podstawa</t>
  </si>
  <si>
    <t>Opis</t>
  </si>
  <si>
    <t>Ilość</t>
  </si>
  <si>
    <t>Cena jedn.</t>
  </si>
  <si>
    <t>Wartość</t>
  </si>
  <si>
    <t>1.1</t>
  </si>
  <si>
    <t>KNR-W 2-01 0113-03</t>
  </si>
  <si>
    <t>Roboty pomiarowe przy liniowych robotach ziemnych - trasa dróg w terenie równinnym</t>
  </si>
  <si>
    <t>km</t>
  </si>
  <si>
    <t>Razem dział: ROBOTY POMIAROWE</t>
  </si>
  <si>
    <t>2.1</t>
  </si>
  <si>
    <t>KNR-W 2-01 0230-02</t>
  </si>
  <si>
    <t>Roboty ziemne wykonywane ładowarkami gąsienicowymi o pojemności łyżki 1.0 m3 z transportem urobku samochodami samowyładowczymi na odległość do 1 km</t>
  </si>
  <si>
    <t>m3</t>
  </si>
  <si>
    <t>2.2</t>
  </si>
  <si>
    <t xml:space="preserve"> kalk. własna Uproszczona</t>
  </si>
  <si>
    <t>Koszt utylizacji ziemi na wysypisku</t>
  </si>
  <si>
    <t>Razem dział: ROBOTY ZIEMNE</t>
  </si>
  <si>
    <t>3.1</t>
  </si>
  <si>
    <t>KNR 2-31 0401-04</t>
  </si>
  <si>
    <t>Rowki pod krawężniki i ławy krawężnikowe o wymiarach 30x30 cm w gruncie kat.III-IV</t>
  </si>
  <si>
    <t>m</t>
  </si>
  <si>
    <t>3.2</t>
  </si>
  <si>
    <t>KNR 2-31 0402-04</t>
  </si>
  <si>
    <t>Ława pod krawężniki betonowa z oporem C8/10</t>
  </si>
  <si>
    <t>3.3</t>
  </si>
  <si>
    <t>KNR 2-31 0402-05</t>
  </si>
  <si>
    <t>Ława pod krawężniki - dodatek za wykonanie ławy betonowej na łukach</t>
  </si>
  <si>
    <t>3.4</t>
  </si>
  <si>
    <t>KNR 2-31 0403-03</t>
  </si>
  <si>
    <t>Krawężniki betonowe wystające o wymiarach 15x30 cm na podsypce cementowo-piaskowej</t>
  </si>
  <si>
    <t>3.5</t>
  </si>
  <si>
    <t>KNR 2-31 0403-05</t>
  </si>
  <si>
    <t>Krawężniki betonowe wtopione o wymiarach 12x25 cm na podsypce cementowo-piaskowej</t>
  </si>
  <si>
    <t>3.6</t>
  </si>
  <si>
    <t xml:space="preserve"> kalk. własna</t>
  </si>
  <si>
    <t>Dopłata za kraweżniki łukowe</t>
  </si>
  <si>
    <t>3.7</t>
  </si>
  <si>
    <t>KNR 2-31 0607-02</t>
  </si>
  <si>
    <t>Ścieki uliczne z dwóch rzędów kostki betonowej grafitowej gr. 8cm na podsypce cementowo-piaskowej</t>
  </si>
  <si>
    <t>Razem dział: KRAWĘŻNIKI, OBRZEŻA, ŚCIEKI</t>
  </si>
  <si>
    <t>4.1</t>
  </si>
  <si>
    <t>KNR 2-31 0103-04</t>
  </si>
  <si>
    <t>Mechaniczne profilowanie i zagęszczenie podłoża pod warstwy konstrukcyjne nawierzchni w gruncie kat. I-IV</t>
  </si>
  <si>
    <t>m2</t>
  </si>
  <si>
    <t>4.2</t>
  </si>
  <si>
    <t>KNNR 6 0111-02 analogia</t>
  </si>
  <si>
    <t>Podbudowy z gruntu stabilizowanego cementem Rm=2,5MPa z dowozem, gruntocement przygotowany w wytwórni - grubość warstwy po zagęszczeniu 15 cm (25cm) Krotność = 1,67</t>
  </si>
  <si>
    <t>4.3</t>
  </si>
  <si>
    <t>KNNR 6 0111-01 analogia</t>
  </si>
  <si>
    <t>Podbudowy z gruntu stabilizowanego cementem Rm=2,5MPa z dowozem gruntocement przygotowany w wytwórni, warstwa gr.10</t>
  </si>
  <si>
    <t>4.4</t>
  </si>
  <si>
    <t>KNR 2-31 0114-07 0114-08</t>
  </si>
  <si>
    <t>Podbudowa z kruszywa łamanego - warstwa górna o grubości po zagęszczeniu 10 cm</t>
  </si>
  <si>
    <t>Razem dział: PODBUDOWY</t>
  </si>
  <si>
    <t>5.1</t>
  </si>
  <si>
    <t>KNR 2-31 23102-03</t>
  </si>
  <si>
    <t>Nawierzchnie z kostki brukowej betonowej szarej bezfazowej o grubości 8 cm, "dwuteownik" 20x16,5 cm na podsypce piaskowej o grubości 3 cm</t>
  </si>
  <si>
    <t>5.2</t>
  </si>
  <si>
    <t>KNR 2-31 23102-01</t>
  </si>
  <si>
    <t>Nawierzchnie z kostki brukowej betonowej grafitowej o grubości 8 cm, prostokątnej 20x10 cm na podsypce piaskowej o grubości 3 cm</t>
  </si>
  <si>
    <t>Razem dział: NAWIERZCHNIE</t>
  </si>
  <si>
    <t>6.1</t>
  </si>
  <si>
    <t>KNR-W 2-01 0505-04</t>
  </si>
  <si>
    <t>Mechaniczne plantowanie powierzchni gruntu rodzimego kat. I-III</t>
  </si>
  <si>
    <t>6.2</t>
  </si>
  <si>
    <t>KNR-W 2-01 0510-01</t>
  </si>
  <si>
    <t>Humusowanie skarp z obsianiem przy grubości warstwy humusu 5 cm</t>
  </si>
  <si>
    <t>6.3</t>
  </si>
  <si>
    <t>KNR-W 2-01 0510-02</t>
  </si>
  <si>
    <t>Humusowanie skarp z obsianiem dodatek za każdy następny 1 cm humusu Krotność = 10</t>
  </si>
  <si>
    <t>Razem dział: ZIELEŃ</t>
  </si>
  <si>
    <t>7.1</t>
  </si>
  <si>
    <t>KNR 2-31 0702-02</t>
  </si>
  <si>
    <t>Słupki do znaków drogowych z rur stalowych o śr. 70 mm</t>
  </si>
  <si>
    <t>szt.</t>
  </si>
  <si>
    <t>7.2</t>
  </si>
  <si>
    <t>KNR 2-31 0703-02</t>
  </si>
  <si>
    <t>Przymocowanie tablic znaków drogowych</t>
  </si>
  <si>
    <t>Razem dział: OZNAKOWANIE</t>
  </si>
  <si>
    <t>ROBOTY POMIAROWE_x0001_</t>
  </si>
  <si>
    <t>ROBOTY ZIEMNE_x0001_</t>
  </si>
  <si>
    <t>KRAWĘŻNIKI, OBRZEŻA, ŚCIEKI_x0001_</t>
  </si>
  <si>
    <t>PODBUDOWY_x0001_</t>
  </si>
  <si>
    <t>NAWIERZCHNIE_x0001_</t>
  </si>
  <si>
    <t>ZIELEŃ_x0001_</t>
  </si>
  <si>
    <t>OZNAKOWANIE_x0001_</t>
  </si>
  <si>
    <t>45111200-0</t>
  </si>
  <si>
    <t>1 d.1</t>
  </si>
  <si>
    <t>Roboty pomiarowe przy liniowych robotach ziemnych w terenie równinnym</t>
  </si>
  <si>
    <t>2 d.1</t>
  </si>
  <si>
    <t>KNR-W 2-01 0212-06</t>
  </si>
  <si>
    <t>Wykopy oraz przekopy wykonywane koparkami podsiębiernymi 0.40 m3 na odkład w gruncie kat. III</t>
  </si>
  <si>
    <t>3 d.1</t>
  </si>
  <si>
    <t>KNR-W 2-01 0415-02</t>
  </si>
  <si>
    <t>Wyrównanie rowów i kanałów po koparkach - grubość nadmiaru gruntu do ścinania do 15 cm - kat. III</t>
  </si>
  <si>
    <t>4 d.1</t>
  </si>
  <si>
    <t>KNR-W 2-01 0314-02 analogia</t>
  </si>
  <si>
    <t>Pełne umocnienie pionowych ścian wykopów liniowych o głębokości do 3.0 m palami szalunkowymi (wypraskami) w gruntach suchych kat. III-IV wraz z rozbiórką (szerokość do 1m) - obudowy skrzyniowe</t>
  </si>
  <si>
    <t>5 d.1</t>
  </si>
  <si>
    <t>KNR-W 2-18 0511-02</t>
  </si>
  <si>
    <t>Podłoża pod kanały i obiekty z materiałów sypkich gr. 15 cm - grunt rodzimy</t>
  </si>
  <si>
    <t>6 d.1</t>
  </si>
  <si>
    <t>KNR-W 2-18 0511-02/03 analogia</t>
  </si>
  <si>
    <t>Podłoża pod kanały i obiekty z materiałów sypkich - obsypka - grunt rodzimy</t>
  </si>
  <si>
    <t>7 d.1</t>
  </si>
  <si>
    <t>KNR-W 2-18 0511-04/03 analogia</t>
  </si>
  <si>
    <t>Podłoża pod kanały i obiekty z materiałów sypkich gr. 30 cm - zasypka - grunt rodzimy</t>
  </si>
  <si>
    <t>8 d.1</t>
  </si>
  <si>
    <t>KNR-W 2-01 0222-01</t>
  </si>
  <si>
    <t>Zasypywanie wykopów spycharkami z przemieszczeniem gruntu na odległość do 10 m w gruncie kat. I-III</t>
  </si>
  <si>
    <t>9 d.1</t>
  </si>
  <si>
    <t>KNR-W 2-01 0228-02</t>
  </si>
  <si>
    <t>Zagęszczenie nasypów ubijakami mechanicznymi; grunty spoiste kat. III-IV</t>
  </si>
  <si>
    <t>10 d.1</t>
  </si>
  <si>
    <t>KNR-W 2-01 0215-06</t>
  </si>
  <si>
    <t>Wykopy jamiste wykonywane koparkami podsiębiernymi 0.40 m3 na odkład w gruncie kat. III</t>
  </si>
  <si>
    <t>11 d.1</t>
  </si>
  <si>
    <t>12 d.1</t>
  </si>
  <si>
    <t>KNR-W 2-18 0511-01</t>
  </si>
  <si>
    <t>Podłoża pod kanały i obiekty z materiałów sypkich gr. 10 cm - podsypka żwirowa pod studnie i wpusty</t>
  </si>
  <si>
    <t>13 d.1</t>
  </si>
  <si>
    <t>KNR-W 2-18 0530-01</t>
  </si>
  <si>
    <t>Wykonanie różnych elementów drobnowymiarowych o objętości do 1.5 m3 - elementy betonowe</t>
  </si>
  <si>
    <t>14 d.1</t>
  </si>
  <si>
    <t>15 d.1</t>
  </si>
  <si>
    <t>16 d.1</t>
  </si>
  <si>
    <t>KNR-W 2-01 0203-06</t>
  </si>
  <si>
    <t>Roboty ziemne wykonywane koparkami podsiębiernymi o pojemności łyżki 0.40 m3 w gruncie kat. III z transportem urobku samochodami samowyładowczymi na odległość do 1 km - wywóz gruntu</t>
  </si>
  <si>
    <t>Razem dział: Roboty ziemne</t>
  </si>
  <si>
    <t>45231300-8</t>
  </si>
  <si>
    <t>17 d.2</t>
  </si>
  <si>
    <t xml:space="preserve">KNR-W 2-18 0408-02 z.sz.3.4. 9908 </t>
  </si>
  <si>
    <t>Kanały z rur PVC łączonych na wcisk o śr. zewn. 160 mm - wykopy umocnione</t>
  </si>
  <si>
    <t>18 d.2</t>
  </si>
  <si>
    <t>KNNR 4 1321-06 z.sz.3.4. 9913-3  analogia</t>
  </si>
  <si>
    <t>Kształtki PVC kanalizacyjne jednokielichowe łączone na wcisk o śr. zewn. 400 mm - wykopy umocnione - montaż siodła z odejściem fi160</t>
  </si>
  <si>
    <t>szt</t>
  </si>
  <si>
    <t>19 d.2</t>
  </si>
  <si>
    <t xml:space="preserve">KNR-W 2-18 0421-02 z.sz.3.4. 9908 </t>
  </si>
  <si>
    <t>Kształtki PVC kanalizacji zewnętrznej jednokielichowe łączone na wcisk o śr. zewn. 160 mm - wykopy umocnione - kolano 45st.</t>
  </si>
  <si>
    <t>20 d.2</t>
  </si>
  <si>
    <t>KNR 9-22 0301-03</t>
  </si>
  <si>
    <t>Studnie z kręgów betonowych i żelbetowych w gotowym wykopie o średnicy 1000 mm i głębokości 2 m</t>
  </si>
  <si>
    <t>21 d.2</t>
  </si>
  <si>
    <t>KNR-W 2-18 0524-02</t>
  </si>
  <si>
    <t>Studzienki ściekowe uliczne betonowe o śr. 500 mm z osadnikiem bez syfonu</t>
  </si>
  <si>
    <t>22 d.2</t>
  </si>
  <si>
    <t>Regulacja wysokości uzbrojenia istniejącego</t>
  </si>
  <si>
    <t>23 d.2</t>
  </si>
  <si>
    <t>KNNR 4 1427-01 analogia</t>
  </si>
  <si>
    <t>Włączenie przykanalików do istniejących studni</t>
  </si>
  <si>
    <t>Razem dział: Roboty montażowe</t>
  </si>
  <si>
    <t>Roboty ziemne_x0001_</t>
  </si>
  <si>
    <t>Roboty montażowe_x0001_</t>
  </si>
  <si>
    <t>Jedn.</t>
  </si>
  <si>
    <t>Jedn</t>
  </si>
  <si>
    <t>DROGOWY</t>
  </si>
  <si>
    <t>KANALIZACJA DESZCZOWA</t>
  </si>
  <si>
    <t>KNNR 5 0701-05</t>
  </si>
  <si>
    <t>Kopanie rowów dla kabli w sposób mechaniczny w gruncie kat. III-IV</t>
  </si>
  <si>
    <t>KNNR 5 0706-01</t>
  </si>
  <si>
    <t>Nasypanie piasku do rowu o szerokości do 0,4 m - warstwa 0,20 m</t>
  </si>
  <si>
    <t>KNNR 5 0702-05</t>
  </si>
  <si>
    <t>Zasypywanie rowów dla kabli wykonanych mechanicznie w gruncie kat. III-IV</t>
  </si>
  <si>
    <t>KNNR 5 0705-01</t>
  </si>
  <si>
    <t>Ułożenie rur osłonowych z PCW o śr.do 140 mm - rura ochronna sztywna 110</t>
  </si>
  <si>
    <t>Ułożenie rur osłonowych z PCW o śr.do 140 mm - rura ochronna karbowana 110</t>
  </si>
  <si>
    <t>KNNR 5 0707-02</t>
  </si>
  <si>
    <t>Układanie ręczne kabli wielożyłowych o masie do 1,0 kg/m w rowie kablowym z przykryciem folią kalendrowaną z PCW uplastycznionego grub.pow.0,4-0,6 mm - kabel YAKY 4x35mm2</t>
  </si>
  <si>
    <t>KNNR 5 0713-02</t>
  </si>
  <si>
    <t>Układanie kabli o masie do 1,0 kg/m w rurach, pustakach lub kanałach zamkniętych - kabel YAKY 4x35mm2</t>
  </si>
  <si>
    <t>KNNR 5 0605-08</t>
  </si>
  <si>
    <t>Mechaniczne pogrążanie uziomów pionowych prętowych w gruncie kat.III</t>
  </si>
  <si>
    <t>KNNR 5 0612-06</t>
  </si>
  <si>
    <t>Złącza kontrolne w instalacji odgromowej lub przewodach wyrównawczych - połączenie pręt-płaskownik</t>
  </si>
  <si>
    <t>KNNR 5 0605-02</t>
  </si>
  <si>
    <t>Montaż uziomów poziomych w wykopie o głębokości do 0.6 m; kat.gruntu III</t>
  </si>
  <si>
    <t>KNR 5-10 0603-07</t>
  </si>
  <si>
    <t>Obróbka na sucho kabli energetycznych wielożyłowych z żyłami aluminiowymi na napięcie do 1 kV. Zarobienie końca kabla 4-żyłowego o przekroju żył do 50 mm2 - kabel YAKY 4x35mm2</t>
  </si>
  <si>
    <t>KNNR 5 1203-05</t>
  </si>
  <si>
    <t>Podłączanie przewodów pojedynczych o przekroju żyły do 50 mm2 pod zaciski lub bolce - Kabel YAKY 4x35</t>
  </si>
  <si>
    <t>szt.żył</t>
  </si>
  <si>
    <t>KNNR 5 1001-01</t>
  </si>
  <si>
    <t>Montaż i stawianie słupów oświetleniowych stalowych o masie do 100 kg - słup stalowy ocynkowany, wys. 7m</t>
  </si>
  <si>
    <t>KNR 5-10 1004-01</t>
  </si>
  <si>
    <t>Wciąganie przewodów z udziałem podnośnika samochodowego w słup lub rury osłonowe - przewód YDY 3x2,5mm2</t>
  </si>
  <si>
    <t>m-1 przew</t>
  </si>
  <si>
    <t>KNNR 5 1203-09</t>
  </si>
  <si>
    <t>Podłączenie przewodów kabelkowych o przekroju żyły do 4 mm2 pod zaciski lub bolce</t>
  </si>
  <si>
    <t>KNR 4-03 0305-01</t>
  </si>
  <si>
    <t>Montaż wkładek topikowych na prąd znamionowy do 25 A</t>
  </si>
  <si>
    <t>17 d.1</t>
  </si>
  <si>
    <t>KNNR 5 1004-01</t>
  </si>
  <si>
    <t>Montaż opraw oświetlenia zewnętrznego na słupie - oprawa LED 48W, 3500K, 4000lm np. URSA I LED 48</t>
  </si>
  <si>
    <t>18 d.1</t>
  </si>
  <si>
    <t>KNNR-W 9 1110-03</t>
  </si>
  <si>
    <t>Malowanie znaków, liter i cyfr o wys. 2-5 cm</t>
  </si>
  <si>
    <t>19 d.1</t>
  </si>
  <si>
    <t>Pomiar natężenia oświetlenia</t>
  </si>
  <si>
    <t>kpl</t>
  </si>
  <si>
    <t>20 d.1</t>
  </si>
  <si>
    <t>KNNR 5 1302-03</t>
  </si>
  <si>
    <t>Badanie linii kablowej nn - kabel 4-żyłowy</t>
  </si>
  <si>
    <t>odc.</t>
  </si>
  <si>
    <t>21 d.1</t>
  </si>
  <si>
    <t>KNNR 5 1301-01</t>
  </si>
  <si>
    <t>Sprawdzanie i pomiar obwodu elektrycznego niskiego napięcia obwód o 1 fazie</t>
  </si>
  <si>
    <t>pomiar</t>
  </si>
  <si>
    <t>22 d.1</t>
  </si>
  <si>
    <t>KNNR 5 1304-01</t>
  </si>
  <si>
    <t>Uziemienie ochronne lub robocze, pomiar pierwszy</t>
  </si>
  <si>
    <t>23 d.1</t>
  </si>
  <si>
    <t>KNNR 5 1304-02</t>
  </si>
  <si>
    <t>Uziemienie ochronne lub robocze za każdy następny pomiar</t>
  </si>
  <si>
    <t>24 d.1</t>
  </si>
  <si>
    <t>KNNR 5 1304-05</t>
  </si>
  <si>
    <t>Skuteczność zerowania, pomiar pierwszy</t>
  </si>
  <si>
    <t>25 d.1</t>
  </si>
  <si>
    <t>KNNR 5 1304-06</t>
  </si>
  <si>
    <t>Badania i pomiary skuteczności zerowania za każdy następny pomiar</t>
  </si>
  <si>
    <t>Razem dział: Oświetlenie uliczne - ul. Irlandzka, Leszno</t>
  </si>
  <si>
    <t>Oświetlenie uliczne - ul. Irlandzka, Leszno_x0001_</t>
  </si>
  <si>
    <t>ELEKTRYKA</t>
  </si>
  <si>
    <r>
      <rPr>
        <sz val="12"/>
        <rFont val="Arial"/>
        <family val="2"/>
        <charset val="238"/>
      </rPr>
      <t xml:space="preserve">                     INWESTOR                 :</t>
    </r>
    <r>
      <rPr>
        <b/>
        <sz val="12"/>
        <rFont val="Arial"/>
        <family val="2"/>
        <charset val="238"/>
      </rPr>
      <t xml:space="preserve"> MIASTO LESZNO</t>
    </r>
  </si>
  <si>
    <r>
      <rPr>
        <sz val="12"/>
        <rFont val="Arial"/>
        <family val="2"/>
        <charset val="238"/>
      </rPr>
      <t xml:space="preserve">                    ADRES INWESTORA:</t>
    </r>
    <r>
      <rPr>
        <b/>
        <sz val="12"/>
        <rFont val="Arial"/>
        <family val="2"/>
        <charset val="238"/>
      </rPr>
      <t xml:space="preserve"> ul. Kazimierza Karasia 15; 64-100 Leszno</t>
    </r>
  </si>
  <si>
    <t>Netto:</t>
  </si>
  <si>
    <t>VAT:</t>
  </si>
  <si>
    <t>Brutto</t>
  </si>
  <si>
    <t xml:space="preserve">KOSZTORYS OFERTOWY </t>
  </si>
  <si>
    <r>
      <rPr>
        <sz val="12"/>
        <rFont val="Arial"/>
        <family val="2"/>
        <charset val="238"/>
      </rPr>
      <t xml:space="preserve">                     NAZWA INWESTYCJI:</t>
    </r>
    <r>
      <rPr>
        <b/>
        <sz val="12"/>
        <rFont val="Arial"/>
        <family val="2"/>
        <charset val="238"/>
      </rPr>
      <t xml:space="preserve"> PRZEBUDOWA UL. IRLANDZKIEJ W LESZNIE</t>
    </r>
  </si>
  <si>
    <r>
      <rPr>
        <sz val="12"/>
        <rFont val="Arial"/>
        <family val="2"/>
        <charset val="238"/>
      </rPr>
      <t xml:space="preserve">                     ADRES INWESTYCJI: </t>
    </r>
    <r>
      <rPr>
        <b/>
        <sz val="12"/>
        <rFont val="Arial"/>
        <family val="2"/>
        <charset val="238"/>
      </rPr>
      <t>ul. Irlandzka; 64-100 Leszno</t>
    </r>
  </si>
  <si>
    <t>KANALIZACJA DESCZOWA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</si>
</sst>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18" fillId="0" borderId="10" xfId="0" applyFont="1" applyBorder="1" applyAlignment="1">
      <alignment horizontal="center"/>
    </xf>
    <xf numFmtId="2" fontId="18" fillId="0" borderId="10" xfId="0" applyNumberFormat="1" applyFont="1" applyBorder="1" applyAlignment="1">
      <alignment horizontal="center" wrapText="1"/>
    </xf>
    <xf numFmtId="164" fontId="18" fillId="0" borderId="10" xfId="0" applyNumberFormat="1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10" xfId="0" applyFont="1" applyBorder="1"/>
    <xf numFmtId="2" fontId="18" fillId="0" borderId="10" xfId="0" applyNumberFormat="1" applyFont="1" applyBorder="1" applyAlignment="1">
      <alignment wrapText="1"/>
    </xf>
    <xf numFmtId="164" fontId="18" fillId="0" borderId="10" xfId="0" applyNumberFormat="1" applyFont="1" applyBorder="1"/>
    <xf numFmtId="4" fontId="18" fillId="0" borderId="10" xfId="0" applyNumberFormat="1" applyFont="1" applyBorder="1"/>
    <xf numFmtId="0" fontId="18" fillId="0" borderId="0" xfId="0" applyFont="1"/>
    <xf numFmtId="0" fontId="19" fillId="0" borderId="10" xfId="0" applyFont="1" applyBorder="1"/>
    <xf numFmtId="2" fontId="19" fillId="0" borderId="10" xfId="0" applyNumberFormat="1" applyFont="1" applyBorder="1" applyAlignment="1">
      <alignment wrapText="1"/>
    </xf>
    <xf numFmtId="0" fontId="19" fillId="0" borderId="10" xfId="0" applyFont="1" applyBorder="1" applyAlignment="1">
      <alignment horizontal="center"/>
    </xf>
    <xf numFmtId="164" fontId="19" fillId="0" borderId="10" xfId="0" applyNumberFormat="1" applyFont="1" applyBorder="1"/>
    <xf numFmtId="4" fontId="19" fillId="0" borderId="10" xfId="0" applyNumberFormat="1" applyFont="1" applyBorder="1"/>
    <xf numFmtId="0" fontId="19" fillId="0" borderId="0" xfId="0" applyFont="1"/>
    <xf numFmtId="2" fontId="19" fillId="0" borderId="0" xfId="0" applyNumberFormat="1" applyFont="1" applyAlignment="1">
      <alignment wrapText="1"/>
    </xf>
    <xf numFmtId="0" fontId="19" fillId="0" borderId="0" xfId="0" applyFont="1" applyAlignment="1">
      <alignment horizontal="center"/>
    </xf>
    <xf numFmtId="164" fontId="19" fillId="0" borderId="0" xfId="0" applyNumberFormat="1" applyFont="1"/>
    <xf numFmtId="4" fontId="19" fillId="0" borderId="0" xfId="0" applyNumberFormat="1" applyFont="1"/>
    <xf numFmtId="4" fontId="20" fillId="0" borderId="0" xfId="0" applyNumberFormat="1" applyFont="1"/>
    <xf numFmtId="2" fontId="18" fillId="0" borderId="0" xfId="0" applyNumberFormat="1" applyFont="1" applyAlignment="1">
      <alignment wrapText="1"/>
    </xf>
    <xf numFmtId="0" fontId="21" fillId="0" borderId="0" xfId="0" applyFont="1"/>
    <xf numFmtId="0" fontId="21" fillId="0" borderId="0" xfId="0" applyFont="1" applyBorder="1"/>
    <xf numFmtId="0" fontId="22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center" wrapText="1"/>
    </xf>
    <xf numFmtId="3" fontId="25" fillId="0" borderId="0" xfId="0" applyNumberFormat="1" applyFont="1" applyFill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horizontal="left" vertical="top" wrapText="1"/>
    </xf>
    <xf numFmtId="0" fontId="26" fillId="0" borderId="0" xfId="0" applyFont="1"/>
    <xf numFmtId="0" fontId="27" fillId="0" borderId="0" xfId="0" applyFont="1" applyBorder="1"/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24" fillId="0" borderId="10" xfId="0" applyFont="1" applyBorder="1" applyAlignment="1">
      <alignment vertical="center" wrapText="1"/>
    </xf>
    <xf numFmtId="4" fontId="28" fillId="0" borderId="10" xfId="0" applyNumberFormat="1" applyFont="1" applyBorder="1" applyAlignment="1">
      <alignment vertical="center" wrapText="1"/>
    </xf>
    <xf numFmtId="4" fontId="29" fillId="0" borderId="0" xfId="0" applyNumberFormat="1" applyFont="1" applyBorder="1"/>
    <xf numFmtId="0" fontId="23" fillId="0" borderId="0" xfId="0" applyFont="1" applyAlignment="1">
      <alignment horizontal="right"/>
    </xf>
    <xf numFmtId="4" fontId="23" fillId="0" borderId="0" xfId="0" applyNumberFormat="1" applyFon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8"/>
  <sheetViews>
    <sheetView tabSelected="1" workbookViewId="0">
      <selection activeCell="A64" sqref="A64"/>
    </sheetView>
  </sheetViews>
  <sheetFormatPr defaultRowHeight="12.75" x14ac:dyDescent="0.2"/>
  <cols>
    <col min="1" max="1" width="56.140625" style="23" customWidth="1"/>
    <col min="2" max="2" width="17.85546875" style="23" customWidth="1"/>
    <col min="3" max="4" width="17" style="23" customWidth="1"/>
    <col min="5" max="252" width="9.140625" style="23"/>
    <col min="253" max="253" width="1.140625" style="23" customWidth="1"/>
    <col min="254" max="254" width="1.7109375" style="23" customWidth="1"/>
    <col min="255" max="255" width="56.140625" style="23" customWidth="1"/>
    <col min="256" max="256" width="17.85546875" style="23" customWidth="1"/>
    <col min="257" max="258" width="17" style="23" customWidth="1"/>
    <col min="259" max="259" width="1.7109375" style="23" customWidth="1"/>
    <col min="260" max="260" width="1.140625" style="23" customWidth="1"/>
    <col min="261" max="508" width="9.140625" style="23"/>
    <col min="509" max="509" width="1.140625" style="23" customWidth="1"/>
    <col min="510" max="510" width="1.7109375" style="23" customWidth="1"/>
    <col min="511" max="511" width="56.140625" style="23" customWidth="1"/>
    <col min="512" max="512" width="17.85546875" style="23" customWidth="1"/>
    <col min="513" max="514" width="17" style="23" customWidth="1"/>
    <col min="515" max="515" width="1.7109375" style="23" customWidth="1"/>
    <col min="516" max="516" width="1.140625" style="23" customWidth="1"/>
    <col min="517" max="764" width="9.140625" style="23"/>
    <col min="765" max="765" width="1.140625" style="23" customWidth="1"/>
    <col min="766" max="766" width="1.7109375" style="23" customWidth="1"/>
    <col min="767" max="767" width="56.140625" style="23" customWidth="1"/>
    <col min="768" max="768" width="17.85546875" style="23" customWidth="1"/>
    <col min="769" max="770" width="17" style="23" customWidth="1"/>
    <col min="771" max="771" width="1.7109375" style="23" customWidth="1"/>
    <col min="772" max="772" width="1.140625" style="23" customWidth="1"/>
    <col min="773" max="1020" width="9.140625" style="23"/>
    <col min="1021" max="1021" width="1.140625" style="23" customWidth="1"/>
    <col min="1022" max="1022" width="1.7109375" style="23" customWidth="1"/>
    <col min="1023" max="1023" width="56.140625" style="23" customWidth="1"/>
    <col min="1024" max="1024" width="17.85546875" style="23" customWidth="1"/>
    <col min="1025" max="1026" width="17" style="23" customWidth="1"/>
    <col min="1027" max="1027" width="1.7109375" style="23" customWidth="1"/>
    <col min="1028" max="1028" width="1.140625" style="23" customWidth="1"/>
    <col min="1029" max="1276" width="9.140625" style="23"/>
    <col min="1277" max="1277" width="1.140625" style="23" customWidth="1"/>
    <col min="1278" max="1278" width="1.7109375" style="23" customWidth="1"/>
    <col min="1279" max="1279" width="56.140625" style="23" customWidth="1"/>
    <col min="1280" max="1280" width="17.85546875" style="23" customWidth="1"/>
    <col min="1281" max="1282" width="17" style="23" customWidth="1"/>
    <col min="1283" max="1283" width="1.7109375" style="23" customWidth="1"/>
    <col min="1284" max="1284" width="1.140625" style="23" customWidth="1"/>
    <col min="1285" max="1532" width="9.140625" style="23"/>
    <col min="1533" max="1533" width="1.140625" style="23" customWidth="1"/>
    <col min="1534" max="1534" width="1.7109375" style="23" customWidth="1"/>
    <col min="1535" max="1535" width="56.140625" style="23" customWidth="1"/>
    <col min="1536" max="1536" width="17.85546875" style="23" customWidth="1"/>
    <col min="1537" max="1538" width="17" style="23" customWidth="1"/>
    <col min="1539" max="1539" width="1.7109375" style="23" customWidth="1"/>
    <col min="1540" max="1540" width="1.140625" style="23" customWidth="1"/>
    <col min="1541" max="1788" width="9.140625" style="23"/>
    <col min="1789" max="1789" width="1.140625" style="23" customWidth="1"/>
    <col min="1790" max="1790" width="1.7109375" style="23" customWidth="1"/>
    <col min="1791" max="1791" width="56.140625" style="23" customWidth="1"/>
    <col min="1792" max="1792" width="17.85546875" style="23" customWidth="1"/>
    <col min="1793" max="1794" width="17" style="23" customWidth="1"/>
    <col min="1795" max="1795" width="1.7109375" style="23" customWidth="1"/>
    <col min="1796" max="1796" width="1.140625" style="23" customWidth="1"/>
    <col min="1797" max="2044" width="9.140625" style="23"/>
    <col min="2045" max="2045" width="1.140625" style="23" customWidth="1"/>
    <col min="2046" max="2046" width="1.7109375" style="23" customWidth="1"/>
    <col min="2047" max="2047" width="56.140625" style="23" customWidth="1"/>
    <col min="2048" max="2048" width="17.85546875" style="23" customWidth="1"/>
    <col min="2049" max="2050" width="17" style="23" customWidth="1"/>
    <col min="2051" max="2051" width="1.7109375" style="23" customWidth="1"/>
    <col min="2052" max="2052" width="1.140625" style="23" customWidth="1"/>
    <col min="2053" max="2300" width="9.140625" style="23"/>
    <col min="2301" max="2301" width="1.140625" style="23" customWidth="1"/>
    <col min="2302" max="2302" width="1.7109375" style="23" customWidth="1"/>
    <col min="2303" max="2303" width="56.140625" style="23" customWidth="1"/>
    <col min="2304" max="2304" width="17.85546875" style="23" customWidth="1"/>
    <col min="2305" max="2306" width="17" style="23" customWidth="1"/>
    <col min="2307" max="2307" width="1.7109375" style="23" customWidth="1"/>
    <col min="2308" max="2308" width="1.140625" style="23" customWidth="1"/>
    <col min="2309" max="2556" width="9.140625" style="23"/>
    <col min="2557" max="2557" width="1.140625" style="23" customWidth="1"/>
    <col min="2558" max="2558" width="1.7109375" style="23" customWidth="1"/>
    <col min="2559" max="2559" width="56.140625" style="23" customWidth="1"/>
    <col min="2560" max="2560" width="17.85546875" style="23" customWidth="1"/>
    <col min="2561" max="2562" width="17" style="23" customWidth="1"/>
    <col min="2563" max="2563" width="1.7109375" style="23" customWidth="1"/>
    <col min="2564" max="2564" width="1.140625" style="23" customWidth="1"/>
    <col min="2565" max="2812" width="9.140625" style="23"/>
    <col min="2813" max="2813" width="1.140625" style="23" customWidth="1"/>
    <col min="2814" max="2814" width="1.7109375" style="23" customWidth="1"/>
    <col min="2815" max="2815" width="56.140625" style="23" customWidth="1"/>
    <col min="2816" max="2816" width="17.85546875" style="23" customWidth="1"/>
    <col min="2817" max="2818" width="17" style="23" customWidth="1"/>
    <col min="2819" max="2819" width="1.7109375" style="23" customWidth="1"/>
    <col min="2820" max="2820" width="1.140625" style="23" customWidth="1"/>
    <col min="2821" max="3068" width="9.140625" style="23"/>
    <col min="3069" max="3069" width="1.140625" style="23" customWidth="1"/>
    <col min="3070" max="3070" width="1.7109375" style="23" customWidth="1"/>
    <col min="3071" max="3071" width="56.140625" style="23" customWidth="1"/>
    <col min="3072" max="3072" width="17.85546875" style="23" customWidth="1"/>
    <col min="3073" max="3074" width="17" style="23" customWidth="1"/>
    <col min="3075" max="3075" width="1.7109375" style="23" customWidth="1"/>
    <col min="3076" max="3076" width="1.140625" style="23" customWidth="1"/>
    <col min="3077" max="3324" width="9.140625" style="23"/>
    <col min="3325" max="3325" width="1.140625" style="23" customWidth="1"/>
    <col min="3326" max="3326" width="1.7109375" style="23" customWidth="1"/>
    <col min="3327" max="3327" width="56.140625" style="23" customWidth="1"/>
    <col min="3328" max="3328" width="17.85546875" style="23" customWidth="1"/>
    <col min="3329" max="3330" width="17" style="23" customWidth="1"/>
    <col min="3331" max="3331" width="1.7109375" style="23" customWidth="1"/>
    <col min="3332" max="3332" width="1.140625" style="23" customWidth="1"/>
    <col min="3333" max="3580" width="9.140625" style="23"/>
    <col min="3581" max="3581" width="1.140625" style="23" customWidth="1"/>
    <col min="3582" max="3582" width="1.7109375" style="23" customWidth="1"/>
    <col min="3583" max="3583" width="56.140625" style="23" customWidth="1"/>
    <col min="3584" max="3584" width="17.85546875" style="23" customWidth="1"/>
    <col min="3585" max="3586" width="17" style="23" customWidth="1"/>
    <col min="3587" max="3587" width="1.7109375" style="23" customWidth="1"/>
    <col min="3588" max="3588" width="1.140625" style="23" customWidth="1"/>
    <col min="3589" max="3836" width="9.140625" style="23"/>
    <col min="3837" max="3837" width="1.140625" style="23" customWidth="1"/>
    <col min="3838" max="3838" width="1.7109375" style="23" customWidth="1"/>
    <col min="3839" max="3839" width="56.140625" style="23" customWidth="1"/>
    <col min="3840" max="3840" width="17.85546875" style="23" customWidth="1"/>
    <col min="3841" max="3842" width="17" style="23" customWidth="1"/>
    <col min="3843" max="3843" width="1.7109375" style="23" customWidth="1"/>
    <col min="3844" max="3844" width="1.140625" style="23" customWidth="1"/>
    <col min="3845" max="4092" width="9.140625" style="23"/>
    <col min="4093" max="4093" width="1.140625" style="23" customWidth="1"/>
    <col min="4094" max="4094" width="1.7109375" style="23" customWidth="1"/>
    <col min="4095" max="4095" width="56.140625" style="23" customWidth="1"/>
    <col min="4096" max="4096" width="17.85546875" style="23" customWidth="1"/>
    <col min="4097" max="4098" width="17" style="23" customWidth="1"/>
    <col min="4099" max="4099" width="1.7109375" style="23" customWidth="1"/>
    <col min="4100" max="4100" width="1.140625" style="23" customWidth="1"/>
    <col min="4101" max="4348" width="9.140625" style="23"/>
    <col min="4349" max="4349" width="1.140625" style="23" customWidth="1"/>
    <col min="4350" max="4350" width="1.7109375" style="23" customWidth="1"/>
    <col min="4351" max="4351" width="56.140625" style="23" customWidth="1"/>
    <col min="4352" max="4352" width="17.85546875" style="23" customWidth="1"/>
    <col min="4353" max="4354" width="17" style="23" customWidth="1"/>
    <col min="4355" max="4355" width="1.7109375" style="23" customWidth="1"/>
    <col min="4356" max="4356" width="1.140625" style="23" customWidth="1"/>
    <col min="4357" max="4604" width="9.140625" style="23"/>
    <col min="4605" max="4605" width="1.140625" style="23" customWidth="1"/>
    <col min="4606" max="4606" width="1.7109375" style="23" customWidth="1"/>
    <col min="4607" max="4607" width="56.140625" style="23" customWidth="1"/>
    <col min="4608" max="4608" width="17.85546875" style="23" customWidth="1"/>
    <col min="4609" max="4610" width="17" style="23" customWidth="1"/>
    <col min="4611" max="4611" width="1.7109375" style="23" customWidth="1"/>
    <col min="4612" max="4612" width="1.140625" style="23" customWidth="1"/>
    <col min="4613" max="4860" width="9.140625" style="23"/>
    <col min="4861" max="4861" width="1.140625" style="23" customWidth="1"/>
    <col min="4862" max="4862" width="1.7109375" style="23" customWidth="1"/>
    <col min="4863" max="4863" width="56.140625" style="23" customWidth="1"/>
    <col min="4864" max="4864" width="17.85546875" style="23" customWidth="1"/>
    <col min="4865" max="4866" width="17" style="23" customWidth="1"/>
    <col min="4867" max="4867" width="1.7109375" style="23" customWidth="1"/>
    <col min="4868" max="4868" width="1.140625" style="23" customWidth="1"/>
    <col min="4869" max="5116" width="9.140625" style="23"/>
    <col min="5117" max="5117" width="1.140625" style="23" customWidth="1"/>
    <col min="5118" max="5118" width="1.7109375" style="23" customWidth="1"/>
    <col min="5119" max="5119" width="56.140625" style="23" customWidth="1"/>
    <col min="5120" max="5120" width="17.85546875" style="23" customWidth="1"/>
    <col min="5121" max="5122" width="17" style="23" customWidth="1"/>
    <col min="5123" max="5123" width="1.7109375" style="23" customWidth="1"/>
    <col min="5124" max="5124" width="1.140625" style="23" customWidth="1"/>
    <col min="5125" max="5372" width="9.140625" style="23"/>
    <col min="5373" max="5373" width="1.140625" style="23" customWidth="1"/>
    <col min="5374" max="5374" width="1.7109375" style="23" customWidth="1"/>
    <col min="5375" max="5375" width="56.140625" style="23" customWidth="1"/>
    <col min="5376" max="5376" width="17.85546875" style="23" customWidth="1"/>
    <col min="5377" max="5378" width="17" style="23" customWidth="1"/>
    <col min="5379" max="5379" width="1.7109375" style="23" customWidth="1"/>
    <col min="5380" max="5380" width="1.140625" style="23" customWidth="1"/>
    <col min="5381" max="5628" width="9.140625" style="23"/>
    <col min="5629" max="5629" width="1.140625" style="23" customWidth="1"/>
    <col min="5630" max="5630" width="1.7109375" style="23" customWidth="1"/>
    <col min="5631" max="5631" width="56.140625" style="23" customWidth="1"/>
    <col min="5632" max="5632" width="17.85546875" style="23" customWidth="1"/>
    <col min="5633" max="5634" width="17" style="23" customWidth="1"/>
    <col min="5635" max="5635" width="1.7109375" style="23" customWidth="1"/>
    <col min="5636" max="5636" width="1.140625" style="23" customWidth="1"/>
    <col min="5637" max="5884" width="9.140625" style="23"/>
    <col min="5885" max="5885" width="1.140625" style="23" customWidth="1"/>
    <col min="5886" max="5886" width="1.7109375" style="23" customWidth="1"/>
    <col min="5887" max="5887" width="56.140625" style="23" customWidth="1"/>
    <col min="5888" max="5888" width="17.85546875" style="23" customWidth="1"/>
    <col min="5889" max="5890" width="17" style="23" customWidth="1"/>
    <col min="5891" max="5891" width="1.7109375" style="23" customWidth="1"/>
    <col min="5892" max="5892" width="1.140625" style="23" customWidth="1"/>
    <col min="5893" max="6140" width="9.140625" style="23"/>
    <col min="6141" max="6141" width="1.140625" style="23" customWidth="1"/>
    <col min="6142" max="6142" width="1.7109375" style="23" customWidth="1"/>
    <col min="6143" max="6143" width="56.140625" style="23" customWidth="1"/>
    <col min="6144" max="6144" width="17.85546875" style="23" customWidth="1"/>
    <col min="6145" max="6146" width="17" style="23" customWidth="1"/>
    <col min="6147" max="6147" width="1.7109375" style="23" customWidth="1"/>
    <col min="6148" max="6148" width="1.140625" style="23" customWidth="1"/>
    <col min="6149" max="6396" width="9.140625" style="23"/>
    <col min="6397" max="6397" width="1.140625" style="23" customWidth="1"/>
    <col min="6398" max="6398" width="1.7109375" style="23" customWidth="1"/>
    <col min="6399" max="6399" width="56.140625" style="23" customWidth="1"/>
    <col min="6400" max="6400" width="17.85546875" style="23" customWidth="1"/>
    <col min="6401" max="6402" width="17" style="23" customWidth="1"/>
    <col min="6403" max="6403" width="1.7109375" style="23" customWidth="1"/>
    <col min="6404" max="6404" width="1.140625" style="23" customWidth="1"/>
    <col min="6405" max="6652" width="9.140625" style="23"/>
    <col min="6653" max="6653" width="1.140625" style="23" customWidth="1"/>
    <col min="6654" max="6654" width="1.7109375" style="23" customWidth="1"/>
    <col min="6655" max="6655" width="56.140625" style="23" customWidth="1"/>
    <col min="6656" max="6656" width="17.85546875" style="23" customWidth="1"/>
    <col min="6657" max="6658" width="17" style="23" customWidth="1"/>
    <col min="6659" max="6659" width="1.7109375" style="23" customWidth="1"/>
    <col min="6660" max="6660" width="1.140625" style="23" customWidth="1"/>
    <col min="6661" max="6908" width="9.140625" style="23"/>
    <col min="6909" max="6909" width="1.140625" style="23" customWidth="1"/>
    <col min="6910" max="6910" width="1.7109375" style="23" customWidth="1"/>
    <col min="6911" max="6911" width="56.140625" style="23" customWidth="1"/>
    <col min="6912" max="6912" width="17.85546875" style="23" customWidth="1"/>
    <col min="6913" max="6914" width="17" style="23" customWidth="1"/>
    <col min="6915" max="6915" width="1.7109375" style="23" customWidth="1"/>
    <col min="6916" max="6916" width="1.140625" style="23" customWidth="1"/>
    <col min="6917" max="7164" width="9.140625" style="23"/>
    <col min="7165" max="7165" width="1.140625" style="23" customWidth="1"/>
    <col min="7166" max="7166" width="1.7109375" style="23" customWidth="1"/>
    <col min="7167" max="7167" width="56.140625" style="23" customWidth="1"/>
    <col min="7168" max="7168" width="17.85546875" style="23" customWidth="1"/>
    <col min="7169" max="7170" width="17" style="23" customWidth="1"/>
    <col min="7171" max="7171" width="1.7109375" style="23" customWidth="1"/>
    <col min="7172" max="7172" width="1.140625" style="23" customWidth="1"/>
    <col min="7173" max="7420" width="9.140625" style="23"/>
    <col min="7421" max="7421" width="1.140625" style="23" customWidth="1"/>
    <col min="7422" max="7422" width="1.7109375" style="23" customWidth="1"/>
    <col min="7423" max="7423" width="56.140625" style="23" customWidth="1"/>
    <col min="7424" max="7424" width="17.85546875" style="23" customWidth="1"/>
    <col min="7425" max="7426" width="17" style="23" customWidth="1"/>
    <col min="7427" max="7427" width="1.7109375" style="23" customWidth="1"/>
    <col min="7428" max="7428" width="1.140625" style="23" customWidth="1"/>
    <col min="7429" max="7676" width="9.140625" style="23"/>
    <col min="7677" max="7677" width="1.140625" style="23" customWidth="1"/>
    <col min="7678" max="7678" width="1.7109375" style="23" customWidth="1"/>
    <col min="7679" max="7679" width="56.140625" style="23" customWidth="1"/>
    <col min="7680" max="7680" width="17.85546875" style="23" customWidth="1"/>
    <col min="7681" max="7682" width="17" style="23" customWidth="1"/>
    <col min="7683" max="7683" width="1.7109375" style="23" customWidth="1"/>
    <col min="7684" max="7684" width="1.140625" style="23" customWidth="1"/>
    <col min="7685" max="7932" width="9.140625" style="23"/>
    <col min="7933" max="7933" width="1.140625" style="23" customWidth="1"/>
    <col min="7934" max="7934" width="1.7109375" style="23" customWidth="1"/>
    <col min="7935" max="7935" width="56.140625" style="23" customWidth="1"/>
    <col min="7936" max="7936" width="17.85546875" style="23" customWidth="1"/>
    <col min="7937" max="7938" width="17" style="23" customWidth="1"/>
    <col min="7939" max="7939" width="1.7109375" style="23" customWidth="1"/>
    <col min="7940" max="7940" width="1.140625" style="23" customWidth="1"/>
    <col min="7941" max="8188" width="9.140625" style="23"/>
    <col min="8189" max="8189" width="1.140625" style="23" customWidth="1"/>
    <col min="8190" max="8190" width="1.7109375" style="23" customWidth="1"/>
    <col min="8191" max="8191" width="56.140625" style="23" customWidth="1"/>
    <col min="8192" max="8192" width="17.85546875" style="23" customWidth="1"/>
    <col min="8193" max="8194" width="17" style="23" customWidth="1"/>
    <col min="8195" max="8195" width="1.7109375" style="23" customWidth="1"/>
    <col min="8196" max="8196" width="1.140625" style="23" customWidth="1"/>
    <col min="8197" max="8444" width="9.140625" style="23"/>
    <col min="8445" max="8445" width="1.140625" style="23" customWidth="1"/>
    <col min="8446" max="8446" width="1.7109375" style="23" customWidth="1"/>
    <col min="8447" max="8447" width="56.140625" style="23" customWidth="1"/>
    <col min="8448" max="8448" width="17.85546875" style="23" customWidth="1"/>
    <col min="8449" max="8450" width="17" style="23" customWidth="1"/>
    <col min="8451" max="8451" width="1.7109375" style="23" customWidth="1"/>
    <col min="8452" max="8452" width="1.140625" style="23" customWidth="1"/>
    <col min="8453" max="8700" width="9.140625" style="23"/>
    <col min="8701" max="8701" width="1.140625" style="23" customWidth="1"/>
    <col min="8702" max="8702" width="1.7109375" style="23" customWidth="1"/>
    <col min="8703" max="8703" width="56.140625" style="23" customWidth="1"/>
    <col min="8704" max="8704" width="17.85546875" style="23" customWidth="1"/>
    <col min="8705" max="8706" width="17" style="23" customWidth="1"/>
    <col min="8707" max="8707" width="1.7109375" style="23" customWidth="1"/>
    <col min="8708" max="8708" width="1.140625" style="23" customWidth="1"/>
    <col min="8709" max="8956" width="9.140625" style="23"/>
    <col min="8957" max="8957" width="1.140625" style="23" customWidth="1"/>
    <col min="8958" max="8958" width="1.7109375" style="23" customWidth="1"/>
    <col min="8959" max="8959" width="56.140625" style="23" customWidth="1"/>
    <col min="8960" max="8960" width="17.85546875" style="23" customWidth="1"/>
    <col min="8961" max="8962" width="17" style="23" customWidth="1"/>
    <col min="8963" max="8963" width="1.7109375" style="23" customWidth="1"/>
    <col min="8964" max="8964" width="1.140625" style="23" customWidth="1"/>
    <col min="8965" max="9212" width="9.140625" style="23"/>
    <col min="9213" max="9213" width="1.140625" style="23" customWidth="1"/>
    <col min="9214" max="9214" width="1.7109375" style="23" customWidth="1"/>
    <col min="9215" max="9215" width="56.140625" style="23" customWidth="1"/>
    <col min="9216" max="9216" width="17.85546875" style="23" customWidth="1"/>
    <col min="9217" max="9218" width="17" style="23" customWidth="1"/>
    <col min="9219" max="9219" width="1.7109375" style="23" customWidth="1"/>
    <col min="9220" max="9220" width="1.140625" style="23" customWidth="1"/>
    <col min="9221" max="9468" width="9.140625" style="23"/>
    <col min="9469" max="9469" width="1.140625" style="23" customWidth="1"/>
    <col min="9470" max="9470" width="1.7109375" style="23" customWidth="1"/>
    <col min="9471" max="9471" width="56.140625" style="23" customWidth="1"/>
    <col min="9472" max="9472" width="17.85546875" style="23" customWidth="1"/>
    <col min="9473" max="9474" width="17" style="23" customWidth="1"/>
    <col min="9475" max="9475" width="1.7109375" style="23" customWidth="1"/>
    <col min="9476" max="9476" width="1.140625" style="23" customWidth="1"/>
    <col min="9477" max="9724" width="9.140625" style="23"/>
    <col min="9725" max="9725" width="1.140625" style="23" customWidth="1"/>
    <col min="9726" max="9726" width="1.7109375" style="23" customWidth="1"/>
    <col min="9727" max="9727" width="56.140625" style="23" customWidth="1"/>
    <col min="9728" max="9728" width="17.85546875" style="23" customWidth="1"/>
    <col min="9729" max="9730" width="17" style="23" customWidth="1"/>
    <col min="9731" max="9731" width="1.7109375" style="23" customWidth="1"/>
    <col min="9732" max="9732" width="1.140625" style="23" customWidth="1"/>
    <col min="9733" max="9980" width="9.140625" style="23"/>
    <col min="9981" max="9981" width="1.140625" style="23" customWidth="1"/>
    <col min="9982" max="9982" width="1.7109375" style="23" customWidth="1"/>
    <col min="9983" max="9983" width="56.140625" style="23" customWidth="1"/>
    <col min="9984" max="9984" width="17.85546875" style="23" customWidth="1"/>
    <col min="9985" max="9986" width="17" style="23" customWidth="1"/>
    <col min="9987" max="9987" width="1.7109375" style="23" customWidth="1"/>
    <col min="9988" max="9988" width="1.140625" style="23" customWidth="1"/>
    <col min="9989" max="10236" width="9.140625" style="23"/>
    <col min="10237" max="10237" width="1.140625" style="23" customWidth="1"/>
    <col min="10238" max="10238" width="1.7109375" style="23" customWidth="1"/>
    <col min="10239" max="10239" width="56.140625" style="23" customWidth="1"/>
    <col min="10240" max="10240" width="17.85546875" style="23" customWidth="1"/>
    <col min="10241" max="10242" width="17" style="23" customWidth="1"/>
    <col min="10243" max="10243" width="1.7109375" style="23" customWidth="1"/>
    <col min="10244" max="10244" width="1.140625" style="23" customWidth="1"/>
    <col min="10245" max="10492" width="9.140625" style="23"/>
    <col min="10493" max="10493" width="1.140625" style="23" customWidth="1"/>
    <col min="10494" max="10494" width="1.7109375" style="23" customWidth="1"/>
    <col min="10495" max="10495" width="56.140625" style="23" customWidth="1"/>
    <col min="10496" max="10496" width="17.85546875" style="23" customWidth="1"/>
    <col min="10497" max="10498" width="17" style="23" customWidth="1"/>
    <col min="10499" max="10499" width="1.7109375" style="23" customWidth="1"/>
    <col min="10500" max="10500" width="1.140625" style="23" customWidth="1"/>
    <col min="10501" max="10748" width="9.140625" style="23"/>
    <col min="10749" max="10749" width="1.140625" style="23" customWidth="1"/>
    <col min="10750" max="10750" width="1.7109375" style="23" customWidth="1"/>
    <col min="10751" max="10751" width="56.140625" style="23" customWidth="1"/>
    <col min="10752" max="10752" width="17.85546875" style="23" customWidth="1"/>
    <col min="10753" max="10754" width="17" style="23" customWidth="1"/>
    <col min="10755" max="10755" width="1.7109375" style="23" customWidth="1"/>
    <col min="10756" max="10756" width="1.140625" style="23" customWidth="1"/>
    <col min="10757" max="11004" width="9.140625" style="23"/>
    <col min="11005" max="11005" width="1.140625" style="23" customWidth="1"/>
    <col min="11006" max="11006" width="1.7109375" style="23" customWidth="1"/>
    <col min="11007" max="11007" width="56.140625" style="23" customWidth="1"/>
    <col min="11008" max="11008" width="17.85546875" style="23" customWidth="1"/>
    <col min="11009" max="11010" width="17" style="23" customWidth="1"/>
    <col min="11011" max="11011" width="1.7109375" style="23" customWidth="1"/>
    <col min="11012" max="11012" width="1.140625" style="23" customWidth="1"/>
    <col min="11013" max="11260" width="9.140625" style="23"/>
    <col min="11261" max="11261" width="1.140625" style="23" customWidth="1"/>
    <col min="11262" max="11262" width="1.7109375" style="23" customWidth="1"/>
    <col min="11263" max="11263" width="56.140625" style="23" customWidth="1"/>
    <col min="11264" max="11264" width="17.85546875" style="23" customWidth="1"/>
    <col min="11265" max="11266" width="17" style="23" customWidth="1"/>
    <col min="11267" max="11267" width="1.7109375" style="23" customWidth="1"/>
    <col min="11268" max="11268" width="1.140625" style="23" customWidth="1"/>
    <col min="11269" max="11516" width="9.140625" style="23"/>
    <col min="11517" max="11517" width="1.140625" style="23" customWidth="1"/>
    <col min="11518" max="11518" width="1.7109375" style="23" customWidth="1"/>
    <col min="11519" max="11519" width="56.140625" style="23" customWidth="1"/>
    <col min="11520" max="11520" width="17.85546875" style="23" customWidth="1"/>
    <col min="11521" max="11522" width="17" style="23" customWidth="1"/>
    <col min="11523" max="11523" width="1.7109375" style="23" customWidth="1"/>
    <col min="11524" max="11524" width="1.140625" style="23" customWidth="1"/>
    <col min="11525" max="11772" width="9.140625" style="23"/>
    <col min="11773" max="11773" width="1.140625" style="23" customWidth="1"/>
    <col min="11774" max="11774" width="1.7109375" style="23" customWidth="1"/>
    <col min="11775" max="11775" width="56.140625" style="23" customWidth="1"/>
    <col min="11776" max="11776" width="17.85546875" style="23" customWidth="1"/>
    <col min="11777" max="11778" width="17" style="23" customWidth="1"/>
    <col min="11779" max="11779" width="1.7109375" style="23" customWidth="1"/>
    <col min="11780" max="11780" width="1.140625" style="23" customWidth="1"/>
    <col min="11781" max="12028" width="9.140625" style="23"/>
    <col min="12029" max="12029" width="1.140625" style="23" customWidth="1"/>
    <col min="12030" max="12030" width="1.7109375" style="23" customWidth="1"/>
    <col min="12031" max="12031" width="56.140625" style="23" customWidth="1"/>
    <col min="12032" max="12032" width="17.85546875" style="23" customWidth="1"/>
    <col min="12033" max="12034" width="17" style="23" customWidth="1"/>
    <col min="12035" max="12035" width="1.7109375" style="23" customWidth="1"/>
    <col min="12036" max="12036" width="1.140625" style="23" customWidth="1"/>
    <col min="12037" max="12284" width="9.140625" style="23"/>
    <col min="12285" max="12285" width="1.140625" style="23" customWidth="1"/>
    <col min="12286" max="12286" width="1.7109375" style="23" customWidth="1"/>
    <col min="12287" max="12287" width="56.140625" style="23" customWidth="1"/>
    <col min="12288" max="12288" width="17.85546875" style="23" customWidth="1"/>
    <col min="12289" max="12290" width="17" style="23" customWidth="1"/>
    <col min="12291" max="12291" width="1.7109375" style="23" customWidth="1"/>
    <col min="12292" max="12292" width="1.140625" style="23" customWidth="1"/>
    <col min="12293" max="12540" width="9.140625" style="23"/>
    <col min="12541" max="12541" width="1.140625" style="23" customWidth="1"/>
    <col min="12542" max="12542" width="1.7109375" style="23" customWidth="1"/>
    <col min="12543" max="12543" width="56.140625" style="23" customWidth="1"/>
    <col min="12544" max="12544" width="17.85546875" style="23" customWidth="1"/>
    <col min="12545" max="12546" width="17" style="23" customWidth="1"/>
    <col min="12547" max="12547" width="1.7109375" style="23" customWidth="1"/>
    <col min="12548" max="12548" width="1.140625" style="23" customWidth="1"/>
    <col min="12549" max="12796" width="9.140625" style="23"/>
    <col min="12797" max="12797" width="1.140625" style="23" customWidth="1"/>
    <col min="12798" max="12798" width="1.7109375" style="23" customWidth="1"/>
    <col min="12799" max="12799" width="56.140625" style="23" customWidth="1"/>
    <col min="12800" max="12800" width="17.85546875" style="23" customWidth="1"/>
    <col min="12801" max="12802" width="17" style="23" customWidth="1"/>
    <col min="12803" max="12803" width="1.7109375" style="23" customWidth="1"/>
    <col min="12804" max="12804" width="1.140625" style="23" customWidth="1"/>
    <col min="12805" max="13052" width="9.140625" style="23"/>
    <col min="13053" max="13053" width="1.140625" style="23" customWidth="1"/>
    <col min="13054" max="13054" width="1.7109375" style="23" customWidth="1"/>
    <col min="13055" max="13055" width="56.140625" style="23" customWidth="1"/>
    <col min="13056" max="13056" width="17.85546875" style="23" customWidth="1"/>
    <col min="13057" max="13058" width="17" style="23" customWidth="1"/>
    <col min="13059" max="13059" width="1.7109375" style="23" customWidth="1"/>
    <col min="13060" max="13060" width="1.140625" style="23" customWidth="1"/>
    <col min="13061" max="13308" width="9.140625" style="23"/>
    <col min="13309" max="13309" width="1.140625" style="23" customWidth="1"/>
    <col min="13310" max="13310" width="1.7109375" style="23" customWidth="1"/>
    <col min="13311" max="13311" width="56.140625" style="23" customWidth="1"/>
    <col min="13312" max="13312" width="17.85546875" style="23" customWidth="1"/>
    <col min="13313" max="13314" width="17" style="23" customWidth="1"/>
    <col min="13315" max="13315" width="1.7109375" style="23" customWidth="1"/>
    <col min="13316" max="13316" width="1.140625" style="23" customWidth="1"/>
    <col min="13317" max="13564" width="9.140625" style="23"/>
    <col min="13565" max="13565" width="1.140625" style="23" customWidth="1"/>
    <col min="13566" max="13566" width="1.7109375" style="23" customWidth="1"/>
    <col min="13567" max="13567" width="56.140625" style="23" customWidth="1"/>
    <col min="13568" max="13568" width="17.85546875" style="23" customWidth="1"/>
    <col min="13569" max="13570" width="17" style="23" customWidth="1"/>
    <col min="13571" max="13571" width="1.7109375" style="23" customWidth="1"/>
    <col min="13572" max="13572" width="1.140625" style="23" customWidth="1"/>
    <col min="13573" max="13820" width="9.140625" style="23"/>
    <col min="13821" max="13821" width="1.140625" style="23" customWidth="1"/>
    <col min="13822" max="13822" width="1.7109375" style="23" customWidth="1"/>
    <col min="13823" max="13823" width="56.140625" style="23" customWidth="1"/>
    <col min="13824" max="13824" width="17.85546875" style="23" customWidth="1"/>
    <col min="13825" max="13826" width="17" style="23" customWidth="1"/>
    <col min="13827" max="13827" width="1.7109375" style="23" customWidth="1"/>
    <col min="13828" max="13828" width="1.140625" style="23" customWidth="1"/>
    <col min="13829" max="14076" width="9.140625" style="23"/>
    <col min="14077" max="14077" width="1.140625" style="23" customWidth="1"/>
    <col min="14078" max="14078" width="1.7109375" style="23" customWidth="1"/>
    <col min="14079" max="14079" width="56.140625" style="23" customWidth="1"/>
    <col min="14080" max="14080" width="17.85546875" style="23" customWidth="1"/>
    <col min="14081" max="14082" width="17" style="23" customWidth="1"/>
    <col min="14083" max="14083" width="1.7109375" style="23" customWidth="1"/>
    <col min="14084" max="14084" width="1.140625" style="23" customWidth="1"/>
    <col min="14085" max="14332" width="9.140625" style="23"/>
    <col min="14333" max="14333" width="1.140625" style="23" customWidth="1"/>
    <col min="14334" max="14334" width="1.7109375" style="23" customWidth="1"/>
    <col min="14335" max="14335" width="56.140625" style="23" customWidth="1"/>
    <col min="14336" max="14336" width="17.85546875" style="23" customWidth="1"/>
    <col min="14337" max="14338" width="17" style="23" customWidth="1"/>
    <col min="14339" max="14339" width="1.7109375" style="23" customWidth="1"/>
    <col min="14340" max="14340" width="1.140625" style="23" customWidth="1"/>
    <col min="14341" max="14588" width="9.140625" style="23"/>
    <col min="14589" max="14589" width="1.140625" style="23" customWidth="1"/>
    <col min="14590" max="14590" width="1.7109375" style="23" customWidth="1"/>
    <col min="14591" max="14591" width="56.140625" style="23" customWidth="1"/>
    <col min="14592" max="14592" width="17.85546875" style="23" customWidth="1"/>
    <col min="14593" max="14594" width="17" style="23" customWidth="1"/>
    <col min="14595" max="14595" width="1.7109375" style="23" customWidth="1"/>
    <col min="14596" max="14596" width="1.140625" style="23" customWidth="1"/>
    <col min="14597" max="14844" width="9.140625" style="23"/>
    <col min="14845" max="14845" width="1.140625" style="23" customWidth="1"/>
    <col min="14846" max="14846" width="1.7109375" style="23" customWidth="1"/>
    <col min="14847" max="14847" width="56.140625" style="23" customWidth="1"/>
    <col min="14848" max="14848" width="17.85546875" style="23" customWidth="1"/>
    <col min="14849" max="14850" width="17" style="23" customWidth="1"/>
    <col min="14851" max="14851" width="1.7109375" style="23" customWidth="1"/>
    <col min="14852" max="14852" width="1.140625" style="23" customWidth="1"/>
    <col min="14853" max="15100" width="9.140625" style="23"/>
    <col min="15101" max="15101" width="1.140625" style="23" customWidth="1"/>
    <col min="15102" max="15102" width="1.7109375" style="23" customWidth="1"/>
    <col min="15103" max="15103" width="56.140625" style="23" customWidth="1"/>
    <col min="15104" max="15104" width="17.85546875" style="23" customWidth="1"/>
    <col min="15105" max="15106" width="17" style="23" customWidth="1"/>
    <col min="15107" max="15107" width="1.7109375" style="23" customWidth="1"/>
    <col min="15108" max="15108" width="1.140625" style="23" customWidth="1"/>
    <col min="15109" max="15356" width="9.140625" style="23"/>
    <col min="15357" max="15357" width="1.140625" style="23" customWidth="1"/>
    <col min="15358" max="15358" width="1.7109375" style="23" customWidth="1"/>
    <col min="15359" max="15359" width="56.140625" style="23" customWidth="1"/>
    <col min="15360" max="15360" width="17.85546875" style="23" customWidth="1"/>
    <col min="15361" max="15362" width="17" style="23" customWidth="1"/>
    <col min="15363" max="15363" width="1.7109375" style="23" customWidth="1"/>
    <col min="15364" max="15364" width="1.140625" style="23" customWidth="1"/>
    <col min="15365" max="15612" width="9.140625" style="23"/>
    <col min="15613" max="15613" width="1.140625" style="23" customWidth="1"/>
    <col min="15614" max="15614" width="1.7109375" style="23" customWidth="1"/>
    <col min="15615" max="15615" width="56.140625" style="23" customWidth="1"/>
    <col min="15616" max="15616" width="17.85546875" style="23" customWidth="1"/>
    <col min="15617" max="15618" width="17" style="23" customWidth="1"/>
    <col min="15619" max="15619" width="1.7109375" style="23" customWidth="1"/>
    <col min="15620" max="15620" width="1.140625" style="23" customWidth="1"/>
    <col min="15621" max="15868" width="9.140625" style="23"/>
    <col min="15869" max="15869" width="1.140625" style="23" customWidth="1"/>
    <col min="15870" max="15870" width="1.7109375" style="23" customWidth="1"/>
    <col min="15871" max="15871" width="56.140625" style="23" customWidth="1"/>
    <col min="15872" max="15872" width="17.85546875" style="23" customWidth="1"/>
    <col min="15873" max="15874" width="17" style="23" customWidth="1"/>
    <col min="15875" max="15875" width="1.7109375" style="23" customWidth="1"/>
    <col min="15876" max="15876" width="1.140625" style="23" customWidth="1"/>
    <col min="15877" max="16124" width="9.140625" style="23"/>
    <col min="16125" max="16125" width="1.140625" style="23" customWidth="1"/>
    <col min="16126" max="16126" width="1.7109375" style="23" customWidth="1"/>
    <col min="16127" max="16127" width="56.140625" style="23" customWidth="1"/>
    <col min="16128" max="16128" width="17.85546875" style="23" customWidth="1"/>
    <col min="16129" max="16130" width="17" style="23" customWidth="1"/>
    <col min="16131" max="16131" width="1.7109375" style="23" customWidth="1"/>
    <col min="16132" max="16132" width="1.140625" style="23" customWidth="1"/>
    <col min="16133" max="16384" width="9.140625" style="23"/>
  </cols>
  <sheetData>
    <row r="1" spans="1:4" x14ac:dyDescent="0.2">
      <c r="A1" s="24"/>
      <c r="B1" s="24"/>
      <c r="C1" s="24"/>
      <c r="D1" s="24"/>
    </row>
    <row r="2" spans="1:4" x14ac:dyDescent="0.2">
      <c r="A2" s="24"/>
      <c r="B2" s="24"/>
      <c r="C2" s="24"/>
      <c r="D2" s="24"/>
    </row>
    <row r="3" spans="1:4" x14ac:dyDescent="0.2">
      <c r="A3" s="24"/>
      <c r="B3" s="24"/>
      <c r="C3" s="24"/>
      <c r="D3" s="24"/>
    </row>
    <row r="4" spans="1:4" x14ac:dyDescent="0.2">
      <c r="A4" s="24"/>
      <c r="B4" s="24"/>
      <c r="C4" s="24"/>
      <c r="D4" s="24"/>
    </row>
    <row r="5" spans="1:4" x14ac:dyDescent="0.2">
      <c r="A5" s="24"/>
      <c r="B5" s="24"/>
      <c r="C5" s="24"/>
      <c r="D5" s="24"/>
    </row>
    <row r="6" spans="1:4" x14ac:dyDescent="0.2">
      <c r="A6" s="24"/>
      <c r="B6" s="24"/>
      <c r="C6" s="24"/>
      <c r="D6" s="24"/>
    </row>
    <row r="7" spans="1:4" x14ac:dyDescent="0.2">
      <c r="A7" s="24"/>
      <c r="B7" s="24"/>
      <c r="C7" s="24"/>
      <c r="D7" s="24"/>
    </row>
    <row r="8" spans="1:4" ht="22.9" customHeight="1" x14ac:dyDescent="0.35">
      <c r="A8" s="25" t="s">
        <v>230</v>
      </c>
      <c r="B8" s="25"/>
      <c r="C8" s="25"/>
      <c r="D8" s="25"/>
    </row>
    <row r="9" spans="1:4" ht="15.75" x14ac:dyDescent="0.25">
      <c r="A9" s="26"/>
      <c r="B9" s="26"/>
      <c r="C9" s="26"/>
      <c r="D9" s="24"/>
    </row>
    <row r="10" spans="1:4" ht="15.75" x14ac:dyDescent="0.25">
      <c r="A10" s="26"/>
      <c r="B10" s="26"/>
      <c r="C10" s="26"/>
      <c r="D10" s="24"/>
    </row>
    <row r="11" spans="1:4" ht="15.75" x14ac:dyDescent="0.25">
      <c r="A11" s="26"/>
      <c r="B11" s="26"/>
      <c r="C11" s="26"/>
      <c r="D11" s="24"/>
    </row>
    <row r="12" spans="1:4" ht="15.75" x14ac:dyDescent="0.25">
      <c r="A12" s="26"/>
      <c r="B12" s="26"/>
      <c r="C12" s="26"/>
      <c r="D12" s="24"/>
    </row>
    <row r="13" spans="1:4" ht="15.75" x14ac:dyDescent="0.25">
      <c r="A13" s="27" t="s">
        <v>231</v>
      </c>
      <c r="B13" s="27"/>
      <c r="C13" s="27"/>
      <c r="D13" s="27"/>
    </row>
    <row r="14" spans="1:4" ht="15.75" x14ac:dyDescent="0.25">
      <c r="A14" s="27" t="s">
        <v>232</v>
      </c>
      <c r="B14" s="27"/>
      <c r="C14" s="27"/>
      <c r="D14" s="27"/>
    </row>
    <row r="15" spans="1:4" ht="15.75" x14ac:dyDescent="0.25">
      <c r="A15" s="27" t="s">
        <v>225</v>
      </c>
      <c r="B15" s="27"/>
      <c r="C15" s="27"/>
      <c r="D15" s="27"/>
    </row>
    <row r="16" spans="1:4" ht="15.75" x14ac:dyDescent="0.25">
      <c r="A16" s="27" t="s">
        <v>226</v>
      </c>
      <c r="B16" s="27"/>
      <c r="C16" s="27"/>
      <c r="D16" s="27"/>
    </row>
    <row r="17" spans="1:4" ht="15.75" x14ac:dyDescent="0.25">
      <c r="A17" s="28"/>
      <c r="B17" s="28"/>
      <c r="C17" s="28"/>
      <c r="D17" s="28"/>
    </row>
    <row r="18" spans="1:4" x14ac:dyDescent="0.2">
      <c r="A18" s="29"/>
      <c r="B18" s="24"/>
      <c r="C18" s="24"/>
      <c r="D18" s="24"/>
    </row>
    <row r="19" spans="1:4" ht="14.25" x14ac:dyDescent="0.2">
      <c r="A19" s="30"/>
      <c r="B19" s="24"/>
      <c r="C19" s="24"/>
      <c r="D19" s="24"/>
    </row>
    <row r="20" spans="1:4" ht="14.25" x14ac:dyDescent="0.2">
      <c r="A20" s="30"/>
      <c r="B20" s="24"/>
      <c r="C20" s="24"/>
      <c r="D20" s="24"/>
    </row>
    <row r="21" spans="1:4" x14ac:dyDescent="0.2">
      <c r="A21" s="24"/>
      <c r="B21" s="24"/>
      <c r="C21" s="24"/>
      <c r="D21" s="24"/>
    </row>
    <row r="22" spans="1:4" x14ac:dyDescent="0.2">
      <c r="A22" s="24"/>
      <c r="B22" s="24"/>
      <c r="C22" s="24"/>
      <c r="D22" s="24"/>
    </row>
    <row r="23" spans="1:4" x14ac:dyDescent="0.2">
      <c r="A23" s="24"/>
      <c r="B23" s="24"/>
      <c r="C23" s="24"/>
      <c r="D23" s="24"/>
    </row>
    <row r="24" spans="1:4" x14ac:dyDescent="0.2">
      <c r="A24" s="24"/>
      <c r="B24" s="24"/>
      <c r="C24" s="24"/>
      <c r="D24" s="24"/>
    </row>
    <row r="25" spans="1:4" x14ac:dyDescent="0.2">
      <c r="A25" s="24"/>
      <c r="B25" s="24"/>
      <c r="C25" s="24"/>
      <c r="D25" s="24"/>
    </row>
    <row r="26" spans="1:4" x14ac:dyDescent="0.2">
      <c r="A26" s="24"/>
      <c r="B26" s="24"/>
      <c r="C26" s="24"/>
      <c r="D26" s="24"/>
    </row>
    <row r="27" spans="1:4" s="31" customFormat="1" ht="18" x14ac:dyDescent="0.25">
      <c r="A27" s="32"/>
      <c r="B27" s="33"/>
      <c r="C27" s="33"/>
      <c r="D27" s="33"/>
    </row>
    <row r="28" spans="1:4" s="31" customFormat="1" ht="14.25" x14ac:dyDescent="0.2">
      <c r="A28" s="33"/>
      <c r="B28" s="34"/>
      <c r="C28" s="34"/>
      <c r="D28" s="34"/>
    </row>
    <row r="29" spans="1:4" s="31" customFormat="1" ht="15" x14ac:dyDescent="0.25">
      <c r="A29" s="35" t="s">
        <v>158</v>
      </c>
      <c r="B29" s="36">
        <f>RD!G40</f>
        <v>0</v>
      </c>
      <c r="C29" s="37"/>
      <c r="D29" s="37"/>
    </row>
    <row r="30" spans="1:4" ht="15" x14ac:dyDescent="0.2">
      <c r="A30" s="35" t="s">
        <v>233</v>
      </c>
      <c r="B30" s="36">
        <f>KD!G32</f>
        <v>0</v>
      </c>
      <c r="C30" s="24"/>
      <c r="D30" s="24"/>
    </row>
    <row r="31" spans="1:4" ht="15" x14ac:dyDescent="0.2">
      <c r="A31" s="35" t="s">
        <v>224</v>
      </c>
      <c r="B31" s="36">
        <f>RE!G32</f>
        <v>0</v>
      </c>
      <c r="C31" s="24"/>
      <c r="D31" s="24"/>
    </row>
    <row r="32" spans="1:4" ht="15.75" x14ac:dyDescent="0.25">
      <c r="A32" s="38" t="s">
        <v>227</v>
      </c>
      <c r="B32" s="39">
        <f>SUM(B29:B31)</f>
        <v>0</v>
      </c>
      <c r="C32" s="24"/>
      <c r="D32" s="24"/>
    </row>
    <row r="33" spans="1:4" ht="15.75" x14ac:dyDescent="0.25">
      <c r="A33" s="38" t="s">
        <v>228</v>
      </c>
      <c r="B33" s="39">
        <f>B32*0.23</f>
        <v>0</v>
      </c>
      <c r="C33" s="24"/>
      <c r="D33" s="24"/>
    </row>
    <row r="34" spans="1:4" ht="15.75" x14ac:dyDescent="0.25">
      <c r="A34" s="38" t="s">
        <v>229</v>
      </c>
      <c r="B34" s="39">
        <f>B32+B33</f>
        <v>0</v>
      </c>
      <c r="C34" s="24"/>
      <c r="D34" s="24"/>
    </row>
    <row r="35" spans="1:4" x14ac:dyDescent="0.2">
      <c r="A35" s="24"/>
      <c r="B35" s="24"/>
      <c r="C35" s="24"/>
      <c r="D35" s="24"/>
    </row>
    <row r="36" spans="1:4" x14ac:dyDescent="0.2">
      <c r="A36" s="24"/>
      <c r="B36" s="24"/>
      <c r="C36" s="24"/>
      <c r="D36" s="24"/>
    </row>
    <row r="37" spans="1:4" x14ac:dyDescent="0.2">
      <c r="A37" s="24"/>
      <c r="B37" s="24"/>
      <c r="C37" s="24"/>
      <c r="D37" s="24"/>
    </row>
    <row r="38" spans="1:4" x14ac:dyDescent="0.2">
      <c r="A38" s="24"/>
      <c r="B38" s="24"/>
      <c r="C38" s="24"/>
      <c r="D38" s="24"/>
    </row>
    <row r="39" spans="1:4" x14ac:dyDescent="0.2">
      <c r="A39" s="24"/>
      <c r="B39" s="24"/>
      <c r="C39" s="24"/>
      <c r="D39" s="24"/>
    </row>
    <row r="40" spans="1:4" x14ac:dyDescent="0.2">
      <c r="A40" s="24"/>
      <c r="B40" s="24"/>
      <c r="C40" s="24"/>
      <c r="D40" s="24"/>
    </row>
    <row r="41" spans="1:4" x14ac:dyDescent="0.2">
      <c r="A41" s="24"/>
      <c r="B41" s="24"/>
      <c r="C41" s="24"/>
      <c r="D41" s="24"/>
    </row>
    <row r="42" spans="1:4" x14ac:dyDescent="0.2">
      <c r="A42" s="24"/>
      <c r="B42" s="24"/>
      <c r="C42" s="24"/>
      <c r="D42" s="24"/>
    </row>
    <row r="43" spans="1:4" x14ac:dyDescent="0.2">
      <c r="A43" s="24"/>
      <c r="B43" s="24"/>
      <c r="C43" s="24"/>
      <c r="D43" s="24"/>
    </row>
    <row r="44" spans="1:4" x14ac:dyDescent="0.2">
      <c r="A44" s="24"/>
      <c r="B44" s="24"/>
      <c r="C44" s="24"/>
      <c r="D44" s="24"/>
    </row>
    <row r="45" spans="1:4" x14ac:dyDescent="0.2">
      <c r="A45" s="24"/>
      <c r="B45" s="24"/>
      <c r="C45" s="24"/>
      <c r="D45" s="24"/>
    </row>
    <row r="46" spans="1:4" x14ac:dyDescent="0.2">
      <c r="A46" s="24"/>
      <c r="B46" s="24"/>
      <c r="C46" s="24"/>
      <c r="D46" s="24"/>
    </row>
    <row r="47" spans="1:4" x14ac:dyDescent="0.2">
      <c r="A47" s="24"/>
      <c r="B47" s="24"/>
      <c r="C47" s="24"/>
      <c r="D47" s="24"/>
    </row>
    <row r="48" spans="1:4" x14ac:dyDescent="0.2">
      <c r="A48" s="24"/>
      <c r="B48" s="24"/>
      <c r="C48" s="24"/>
      <c r="D48" s="24"/>
    </row>
    <row r="49" spans="1:4" x14ac:dyDescent="0.2">
      <c r="A49" s="24"/>
      <c r="B49" s="24"/>
      <c r="C49" s="24"/>
      <c r="D49" s="24"/>
    </row>
    <row r="50" spans="1:4" x14ac:dyDescent="0.2">
      <c r="A50" s="24"/>
      <c r="B50" s="24"/>
      <c r="C50" s="24"/>
      <c r="D50" s="24"/>
    </row>
    <row r="51" spans="1:4" x14ac:dyDescent="0.2">
      <c r="A51" s="24"/>
      <c r="B51" s="24"/>
      <c r="C51" s="24"/>
      <c r="D51" s="24"/>
    </row>
    <row r="52" spans="1:4" x14ac:dyDescent="0.2">
      <c r="A52" s="24"/>
      <c r="B52" s="24"/>
      <c r="C52" s="24"/>
      <c r="D52" s="24"/>
    </row>
    <row r="53" spans="1:4" x14ac:dyDescent="0.2">
      <c r="A53" s="24"/>
      <c r="B53" s="24"/>
      <c r="C53" s="24"/>
      <c r="D53" s="24"/>
    </row>
    <row r="54" spans="1:4" x14ac:dyDescent="0.2">
      <c r="A54" s="24"/>
      <c r="B54" s="24"/>
      <c r="C54" s="24"/>
      <c r="D54" s="24"/>
    </row>
    <row r="55" spans="1:4" x14ac:dyDescent="0.2">
      <c r="A55" s="24"/>
      <c r="B55" s="24"/>
      <c r="C55" s="24"/>
      <c r="D55" s="24"/>
    </row>
    <row r="56" spans="1:4" x14ac:dyDescent="0.2">
      <c r="A56" s="24"/>
      <c r="B56" s="24"/>
      <c r="C56" s="24"/>
      <c r="D56" s="24"/>
    </row>
    <row r="57" spans="1:4" x14ac:dyDescent="0.2">
      <c r="A57" s="24"/>
      <c r="B57" s="24"/>
      <c r="C57" s="24"/>
      <c r="D57" s="24"/>
    </row>
    <row r="58" spans="1:4" x14ac:dyDescent="0.2">
      <c r="A58" s="24"/>
      <c r="B58" s="24"/>
      <c r="C58" s="24"/>
      <c r="D58" s="24"/>
    </row>
    <row r="59" spans="1:4" x14ac:dyDescent="0.2">
      <c r="A59" s="24"/>
      <c r="B59" s="24"/>
      <c r="C59" s="24"/>
      <c r="D59" s="24"/>
    </row>
    <row r="60" spans="1:4" x14ac:dyDescent="0.2">
      <c r="A60" s="24"/>
      <c r="B60" s="24"/>
      <c r="C60" s="24"/>
      <c r="D60" s="24"/>
    </row>
    <row r="61" spans="1:4" x14ac:dyDescent="0.2">
      <c r="A61" s="24"/>
      <c r="B61" s="24"/>
      <c r="C61" s="24"/>
      <c r="D61" s="24"/>
    </row>
    <row r="62" spans="1:4" x14ac:dyDescent="0.2">
      <c r="A62" s="24"/>
      <c r="B62" s="24"/>
      <c r="C62" s="24"/>
      <c r="D62" s="24"/>
    </row>
    <row r="63" spans="1:4" x14ac:dyDescent="0.2">
      <c r="A63" s="24"/>
      <c r="B63" s="24"/>
      <c r="C63" s="24"/>
      <c r="D63" s="24"/>
    </row>
    <row r="64" spans="1:4" x14ac:dyDescent="0.2">
      <c r="A64" s="24"/>
      <c r="B64" s="24"/>
      <c r="C64" s="24"/>
      <c r="D64" s="24"/>
    </row>
    <row r="65" spans="1:4" x14ac:dyDescent="0.2">
      <c r="A65" s="24"/>
      <c r="B65" s="24"/>
      <c r="C65" s="24"/>
      <c r="D65" s="24"/>
    </row>
    <row r="66" spans="1:4" x14ac:dyDescent="0.2">
      <c r="A66" s="24"/>
      <c r="B66" s="24"/>
      <c r="C66" s="24"/>
      <c r="D66" s="24"/>
    </row>
    <row r="67" spans="1:4" x14ac:dyDescent="0.2">
      <c r="A67" s="24"/>
      <c r="B67" s="24"/>
      <c r="C67" s="24"/>
      <c r="D67" s="24"/>
    </row>
    <row r="68" spans="1:4" x14ac:dyDescent="0.2">
      <c r="A68" s="24"/>
      <c r="B68" s="24"/>
      <c r="C68" s="24"/>
      <c r="D68" s="24"/>
    </row>
  </sheetData>
  <mergeCells count="6">
    <mergeCell ref="A8:D8"/>
    <mergeCell ref="A13:D13"/>
    <mergeCell ref="A14:D14"/>
    <mergeCell ref="A15:D15"/>
    <mergeCell ref="A16:D16"/>
    <mergeCell ref="A17:D1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0"/>
  <sheetViews>
    <sheetView topLeftCell="A29" zoomScale="110" zoomScaleNormal="110" workbookViewId="0">
      <selection activeCell="G40" sqref="A1:G40"/>
    </sheetView>
  </sheetViews>
  <sheetFormatPr defaultRowHeight="14.25" x14ac:dyDescent="0.2"/>
  <cols>
    <col min="1" max="1" width="9.140625" style="16"/>
    <col min="2" max="2" width="18" style="17" customWidth="1"/>
    <col min="3" max="3" width="45.42578125" style="17" customWidth="1"/>
    <col min="4" max="4" width="10" style="18" customWidth="1"/>
    <col min="5" max="5" width="11" style="19" customWidth="1"/>
    <col min="6" max="7" width="12.85546875" style="20" customWidth="1"/>
    <col min="8" max="16384" width="9.140625" style="16"/>
  </cols>
  <sheetData>
    <row r="2" spans="1:7" ht="15" x14ac:dyDescent="0.25">
      <c r="C2" s="22" t="s">
        <v>158</v>
      </c>
    </row>
    <row r="4" spans="1:7" s="5" customFormat="1" ht="15" x14ac:dyDescent="0.25">
      <c r="A4" s="1" t="s">
        <v>0</v>
      </c>
      <c r="B4" s="2" t="s">
        <v>1</v>
      </c>
      <c r="C4" s="2" t="s">
        <v>2</v>
      </c>
      <c r="D4" s="1" t="s">
        <v>156</v>
      </c>
      <c r="E4" s="3" t="s">
        <v>3</v>
      </c>
      <c r="F4" s="4" t="s">
        <v>4</v>
      </c>
      <c r="G4" s="4" t="s">
        <v>5</v>
      </c>
    </row>
    <row r="5" spans="1:7" s="10" customFormat="1" ht="15" x14ac:dyDescent="0.25">
      <c r="A5" s="6">
        <v>1</v>
      </c>
      <c r="B5" s="7"/>
      <c r="C5" s="7" t="s">
        <v>81</v>
      </c>
      <c r="D5" s="1"/>
      <c r="E5" s="8"/>
      <c r="F5" s="9"/>
      <c r="G5" s="9"/>
    </row>
    <row r="6" spans="1:7" ht="28.5" x14ac:dyDescent="0.2">
      <c r="A6" s="11" t="s">
        <v>6</v>
      </c>
      <c r="B6" s="12" t="s">
        <v>7</v>
      </c>
      <c r="C6" s="12" t="s">
        <v>8</v>
      </c>
      <c r="D6" s="13" t="s">
        <v>9</v>
      </c>
      <c r="E6" s="14">
        <v>0.42499999999999999</v>
      </c>
      <c r="F6" s="15"/>
      <c r="G6" s="15">
        <f>E6*F6</f>
        <v>0</v>
      </c>
    </row>
    <row r="7" spans="1:7" s="10" customFormat="1" ht="15" x14ac:dyDescent="0.25">
      <c r="A7" s="6" t="s">
        <v>10</v>
      </c>
      <c r="B7" s="7"/>
      <c r="C7" s="7"/>
      <c r="D7" s="1"/>
      <c r="E7" s="8"/>
      <c r="F7" s="15"/>
      <c r="G7" s="9">
        <f>SUM(G6)</f>
        <v>0</v>
      </c>
    </row>
    <row r="8" spans="1:7" s="10" customFormat="1" ht="15" x14ac:dyDescent="0.25">
      <c r="A8" s="6">
        <v>2</v>
      </c>
      <c r="B8" s="7"/>
      <c r="C8" s="7" t="s">
        <v>82</v>
      </c>
      <c r="D8" s="1"/>
      <c r="E8" s="8"/>
      <c r="F8" s="15"/>
      <c r="G8" s="9"/>
    </row>
    <row r="9" spans="1:7" ht="57" x14ac:dyDescent="0.2">
      <c r="A9" s="11" t="s">
        <v>11</v>
      </c>
      <c r="B9" s="12" t="s">
        <v>12</v>
      </c>
      <c r="C9" s="12" t="s">
        <v>13</v>
      </c>
      <c r="D9" s="13" t="s">
        <v>14</v>
      </c>
      <c r="E9" s="14">
        <v>2217.1689999999999</v>
      </c>
      <c r="F9" s="15"/>
      <c r="G9" s="15">
        <f>E9*F9</f>
        <v>0</v>
      </c>
    </row>
    <row r="10" spans="1:7" ht="28.5" x14ac:dyDescent="0.2">
      <c r="A10" s="11" t="s">
        <v>15</v>
      </c>
      <c r="B10" s="12" t="s">
        <v>16</v>
      </c>
      <c r="C10" s="12" t="s">
        <v>17</v>
      </c>
      <c r="D10" s="13" t="s">
        <v>14</v>
      </c>
      <c r="E10" s="14">
        <v>2217.1689999999999</v>
      </c>
      <c r="F10" s="15"/>
      <c r="G10" s="15">
        <f>E10*F10</f>
        <v>0</v>
      </c>
    </row>
    <row r="11" spans="1:7" s="10" customFormat="1" ht="15" x14ac:dyDescent="0.25">
      <c r="A11" s="6" t="s">
        <v>18</v>
      </c>
      <c r="B11" s="7"/>
      <c r="C11" s="7"/>
      <c r="D11" s="1"/>
      <c r="E11" s="8"/>
      <c r="F11" s="15"/>
      <c r="G11" s="9">
        <f>SUM(G9:G10)</f>
        <v>0</v>
      </c>
    </row>
    <row r="12" spans="1:7" s="10" customFormat="1" ht="15" x14ac:dyDescent="0.25">
      <c r="A12" s="6">
        <v>3</v>
      </c>
      <c r="B12" s="7"/>
      <c r="C12" s="7" t="s">
        <v>83</v>
      </c>
      <c r="D12" s="1"/>
      <c r="E12" s="8"/>
      <c r="F12" s="15"/>
      <c r="G12" s="9"/>
    </row>
    <row r="13" spans="1:7" ht="28.5" x14ac:dyDescent="0.2">
      <c r="A13" s="11" t="s">
        <v>19</v>
      </c>
      <c r="B13" s="12" t="s">
        <v>20</v>
      </c>
      <c r="C13" s="12" t="s">
        <v>21</v>
      </c>
      <c r="D13" s="13" t="s">
        <v>22</v>
      </c>
      <c r="E13" s="14">
        <v>858.5</v>
      </c>
      <c r="F13" s="15"/>
      <c r="G13" s="15">
        <f>E13*F13</f>
        <v>0</v>
      </c>
    </row>
    <row r="14" spans="1:7" ht="28.5" x14ac:dyDescent="0.2">
      <c r="A14" s="11" t="s">
        <v>23</v>
      </c>
      <c r="B14" s="12" t="s">
        <v>24</v>
      </c>
      <c r="C14" s="12" t="s">
        <v>25</v>
      </c>
      <c r="D14" s="13" t="s">
        <v>14</v>
      </c>
      <c r="E14" s="14">
        <v>87.938999999999993</v>
      </c>
      <c r="F14" s="15"/>
      <c r="G14" s="15">
        <f t="shared" ref="G14:G19" si="0">E14*F14</f>
        <v>0</v>
      </c>
    </row>
    <row r="15" spans="1:7" ht="28.5" x14ac:dyDescent="0.2">
      <c r="A15" s="11" t="s">
        <v>26</v>
      </c>
      <c r="B15" s="12" t="s">
        <v>27</v>
      </c>
      <c r="C15" s="12" t="s">
        <v>28</v>
      </c>
      <c r="D15" s="13" t="s">
        <v>14</v>
      </c>
      <c r="E15" s="14">
        <v>5.5860000000000003</v>
      </c>
      <c r="F15" s="15"/>
      <c r="G15" s="15">
        <f t="shared" si="0"/>
        <v>0</v>
      </c>
    </row>
    <row r="16" spans="1:7" ht="28.5" x14ac:dyDescent="0.2">
      <c r="A16" s="11" t="s">
        <v>29</v>
      </c>
      <c r="B16" s="12" t="s">
        <v>30</v>
      </c>
      <c r="C16" s="12" t="s">
        <v>31</v>
      </c>
      <c r="D16" s="13" t="s">
        <v>22</v>
      </c>
      <c r="E16" s="14">
        <v>355.35</v>
      </c>
      <c r="F16" s="15"/>
      <c r="G16" s="15">
        <f t="shared" si="0"/>
        <v>0</v>
      </c>
    </row>
    <row r="17" spans="1:7" ht="28.5" x14ac:dyDescent="0.2">
      <c r="A17" s="11" t="s">
        <v>32</v>
      </c>
      <c r="B17" s="12" t="s">
        <v>33</v>
      </c>
      <c r="C17" s="12" t="s">
        <v>34</v>
      </c>
      <c r="D17" s="13" t="s">
        <v>22</v>
      </c>
      <c r="E17" s="14">
        <v>503.15</v>
      </c>
      <c r="F17" s="15"/>
      <c r="G17" s="15">
        <f t="shared" si="0"/>
        <v>0</v>
      </c>
    </row>
    <row r="18" spans="1:7" x14ac:dyDescent="0.2">
      <c r="A18" s="11" t="s">
        <v>35</v>
      </c>
      <c r="B18" s="12" t="s">
        <v>36</v>
      </c>
      <c r="C18" s="12" t="s">
        <v>37</v>
      </c>
      <c r="D18" s="13" t="s">
        <v>22</v>
      </c>
      <c r="E18" s="14">
        <v>88.66</v>
      </c>
      <c r="F18" s="15"/>
      <c r="G18" s="15">
        <f t="shared" si="0"/>
        <v>0</v>
      </c>
    </row>
    <row r="19" spans="1:7" ht="42.75" x14ac:dyDescent="0.2">
      <c r="A19" s="11" t="s">
        <v>38</v>
      </c>
      <c r="B19" s="12" t="s">
        <v>39</v>
      </c>
      <c r="C19" s="12" t="s">
        <v>40</v>
      </c>
      <c r="D19" s="13" t="s">
        <v>22</v>
      </c>
      <c r="E19" s="14">
        <v>644.84</v>
      </c>
      <c r="F19" s="15"/>
      <c r="G19" s="15">
        <f t="shared" si="0"/>
        <v>0</v>
      </c>
    </row>
    <row r="20" spans="1:7" s="10" customFormat="1" ht="15.75" customHeight="1" x14ac:dyDescent="0.25">
      <c r="A20" s="6" t="s">
        <v>41</v>
      </c>
      <c r="B20" s="7"/>
      <c r="C20" s="7"/>
      <c r="D20" s="1"/>
      <c r="E20" s="8"/>
      <c r="F20" s="15"/>
      <c r="G20" s="9">
        <f>SUM(G13:G19)</f>
        <v>0</v>
      </c>
    </row>
    <row r="21" spans="1:7" s="10" customFormat="1" ht="15" x14ac:dyDescent="0.25">
      <c r="A21" s="6">
        <v>4</v>
      </c>
      <c r="B21" s="7"/>
      <c r="C21" s="7" t="s">
        <v>84</v>
      </c>
      <c r="D21" s="1"/>
      <c r="E21" s="8"/>
      <c r="F21" s="15"/>
      <c r="G21" s="9"/>
    </row>
    <row r="22" spans="1:7" ht="42.75" x14ac:dyDescent="0.2">
      <c r="A22" s="11" t="s">
        <v>42</v>
      </c>
      <c r="B22" s="12" t="s">
        <v>43</v>
      </c>
      <c r="C22" s="12" t="s">
        <v>44</v>
      </c>
      <c r="D22" s="13" t="s">
        <v>45</v>
      </c>
      <c r="E22" s="14">
        <v>4609.4399999999996</v>
      </c>
      <c r="F22" s="15"/>
      <c r="G22" s="15">
        <f>E22*F22</f>
        <v>0</v>
      </c>
    </row>
    <row r="23" spans="1:7" ht="71.25" x14ac:dyDescent="0.2">
      <c r="A23" s="11" t="s">
        <v>46</v>
      </c>
      <c r="B23" s="12" t="s">
        <v>47</v>
      </c>
      <c r="C23" s="12" t="s">
        <v>48</v>
      </c>
      <c r="D23" s="13" t="s">
        <v>45</v>
      </c>
      <c r="E23" s="14">
        <v>4609.4399999999996</v>
      </c>
      <c r="F23" s="15"/>
      <c r="G23" s="15">
        <f t="shared" ref="G23:G25" si="1">E23*F23</f>
        <v>0</v>
      </c>
    </row>
    <row r="24" spans="1:7" ht="57" x14ac:dyDescent="0.2">
      <c r="A24" s="11" t="s">
        <v>49</v>
      </c>
      <c r="B24" s="12" t="s">
        <v>50</v>
      </c>
      <c r="C24" s="12" t="s">
        <v>51</v>
      </c>
      <c r="D24" s="13" t="s">
        <v>45</v>
      </c>
      <c r="E24" s="14">
        <v>7.2</v>
      </c>
      <c r="F24" s="15"/>
      <c r="G24" s="15">
        <f t="shared" si="1"/>
        <v>0</v>
      </c>
    </row>
    <row r="25" spans="1:7" ht="28.5" x14ac:dyDescent="0.2">
      <c r="A25" s="11" t="s">
        <v>52</v>
      </c>
      <c r="B25" s="12" t="s">
        <v>53</v>
      </c>
      <c r="C25" s="12" t="s">
        <v>54</v>
      </c>
      <c r="D25" s="13" t="s">
        <v>45</v>
      </c>
      <c r="E25" s="14">
        <v>4609.4399999999996</v>
      </c>
      <c r="F25" s="15"/>
      <c r="G25" s="15">
        <f t="shared" si="1"/>
        <v>0</v>
      </c>
    </row>
    <row r="26" spans="1:7" s="10" customFormat="1" ht="15" x14ac:dyDescent="0.25">
      <c r="A26" s="6" t="s">
        <v>55</v>
      </c>
      <c r="B26" s="7"/>
      <c r="C26" s="7"/>
      <c r="D26" s="1"/>
      <c r="E26" s="8"/>
      <c r="F26" s="15"/>
      <c r="G26" s="9">
        <f>SUM(G22:G25)</f>
        <v>0</v>
      </c>
    </row>
    <row r="27" spans="1:7" s="10" customFormat="1" ht="15" x14ac:dyDescent="0.25">
      <c r="A27" s="6">
        <v>5</v>
      </c>
      <c r="B27" s="7"/>
      <c r="C27" s="7" t="s">
        <v>85</v>
      </c>
      <c r="D27" s="1"/>
      <c r="E27" s="8"/>
      <c r="F27" s="15"/>
      <c r="G27" s="9"/>
    </row>
    <row r="28" spans="1:7" ht="57" x14ac:dyDescent="0.2">
      <c r="A28" s="11" t="s">
        <v>56</v>
      </c>
      <c r="B28" s="12" t="s">
        <v>57</v>
      </c>
      <c r="C28" s="12" t="s">
        <v>58</v>
      </c>
      <c r="D28" s="13" t="s">
        <v>45</v>
      </c>
      <c r="E28" s="14">
        <v>2718.4720000000002</v>
      </c>
      <c r="F28" s="15"/>
      <c r="G28" s="15">
        <f>E28*F28</f>
        <v>0</v>
      </c>
    </row>
    <row r="29" spans="1:7" ht="42.75" x14ac:dyDescent="0.2">
      <c r="A29" s="11" t="s">
        <v>59</v>
      </c>
      <c r="B29" s="12" t="s">
        <v>60</v>
      </c>
      <c r="C29" s="12" t="s">
        <v>61</v>
      </c>
      <c r="D29" s="13" t="s">
        <v>45</v>
      </c>
      <c r="E29" s="14">
        <v>1762</v>
      </c>
      <c r="F29" s="15"/>
      <c r="G29" s="15">
        <f>E29*F29</f>
        <v>0</v>
      </c>
    </row>
    <row r="30" spans="1:7" s="10" customFormat="1" ht="15" x14ac:dyDescent="0.25">
      <c r="A30" s="6" t="s">
        <v>62</v>
      </c>
      <c r="B30" s="7"/>
      <c r="C30" s="7"/>
      <c r="D30" s="1"/>
      <c r="E30" s="8"/>
      <c r="F30" s="15"/>
      <c r="G30" s="9">
        <f>SUM(G28:G29)</f>
        <v>0</v>
      </c>
    </row>
    <row r="31" spans="1:7" s="10" customFormat="1" ht="15" x14ac:dyDescent="0.25">
      <c r="A31" s="6">
        <v>6</v>
      </c>
      <c r="B31" s="7"/>
      <c r="C31" s="7" t="s">
        <v>86</v>
      </c>
      <c r="D31" s="1"/>
      <c r="E31" s="8"/>
      <c r="F31" s="15"/>
      <c r="G31" s="9"/>
    </row>
    <row r="32" spans="1:7" ht="28.5" x14ac:dyDescent="0.2">
      <c r="A32" s="11" t="s">
        <v>63</v>
      </c>
      <c r="B32" s="12" t="s">
        <v>64</v>
      </c>
      <c r="C32" s="12" t="s">
        <v>65</v>
      </c>
      <c r="D32" s="13" t="s">
        <v>45</v>
      </c>
      <c r="E32" s="14">
        <v>644.9</v>
      </c>
      <c r="F32" s="15"/>
      <c r="G32" s="15">
        <f>E32*F32</f>
        <v>0</v>
      </c>
    </row>
    <row r="33" spans="1:7" ht="28.5" x14ac:dyDescent="0.2">
      <c r="A33" s="11" t="s">
        <v>66</v>
      </c>
      <c r="B33" s="12" t="s">
        <v>67</v>
      </c>
      <c r="C33" s="12" t="s">
        <v>68</v>
      </c>
      <c r="D33" s="13" t="s">
        <v>45</v>
      </c>
      <c r="E33" s="14">
        <v>644.9</v>
      </c>
      <c r="F33" s="15"/>
      <c r="G33" s="15">
        <f t="shared" ref="G33:G34" si="2">E33*F33</f>
        <v>0</v>
      </c>
    </row>
    <row r="34" spans="1:7" ht="28.5" x14ac:dyDescent="0.2">
      <c r="A34" s="11" t="s">
        <v>69</v>
      </c>
      <c r="B34" s="12" t="s">
        <v>70</v>
      </c>
      <c r="C34" s="12" t="s">
        <v>71</v>
      </c>
      <c r="D34" s="13" t="s">
        <v>45</v>
      </c>
      <c r="E34" s="14">
        <v>644.9</v>
      </c>
      <c r="F34" s="15"/>
      <c r="G34" s="15">
        <f t="shared" si="2"/>
        <v>0</v>
      </c>
    </row>
    <row r="35" spans="1:7" s="10" customFormat="1" ht="15" x14ac:dyDescent="0.25">
      <c r="A35" s="6" t="s">
        <v>72</v>
      </c>
      <c r="B35" s="7"/>
      <c r="C35" s="7"/>
      <c r="D35" s="1"/>
      <c r="E35" s="8"/>
      <c r="F35" s="15"/>
      <c r="G35" s="9">
        <f>SUM(G32:G34)</f>
        <v>0</v>
      </c>
    </row>
    <row r="36" spans="1:7" s="10" customFormat="1" ht="15" x14ac:dyDescent="0.25">
      <c r="A36" s="6">
        <v>7</v>
      </c>
      <c r="B36" s="7"/>
      <c r="C36" s="7" t="s">
        <v>87</v>
      </c>
      <c r="D36" s="1"/>
      <c r="E36" s="8"/>
      <c r="F36" s="15"/>
      <c r="G36" s="9"/>
    </row>
    <row r="37" spans="1:7" ht="28.5" x14ac:dyDescent="0.2">
      <c r="A37" s="11" t="s">
        <v>73</v>
      </c>
      <c r="B37" s="12" t="s">
        <v>74</v>
      </c>
      <c r="C37" s="12" t="s">
        <v>75</v>
      </c>
      <c r="D37" s="13" t="s">
        <v>76</v>
      </c>
      <c r="E37" s="14">
        <v>2</v>
      </c>
      <c r="F37" s="15"/>
      <c r="G37" s="15">
        <f>E37*F37</f>
        <v>0</v>
      </c>
    </row>
    <row r="38" spans="1:7" ht="28.5" x14ac:dyDescent="0.2">
      <c r="A38" s="11" t="s">
        <v>77</v>
      </c>
      <c r="B38" s="12" t="s">
        <v>78</v>
      </c>
      <c r="C38" s="12" t="s">
        <v>79</v>
      </c>
      <c r="D38" s="13" t="s">
        <v>76</v>
      </c>
      <c r="E38" s="14">
        <v>4</v>
      </c>
      <c r="F38" s="15"/>
      <c r="G38" s="15">
        <f>E38*F38</f>
        <v>0</v>
      </c>
    </row>
    <row r="39" spans="1:7" s="10" customFormat="1" ht="15" x14ac:dyDescent="0.25">
      <c r="A39" s="6" t="s">
        <v>80</v>
      </c>
      <c r="B39" s="7"/>
      <c r="C39" s="7"/>
      <c r="D39" s="1"/>
      <c r="E39" s="8"/>
      <c r="F39" s="9"/>
      <c r="G39" s="9">
        <f>SUM(G37:G38)</f>
        <v>0</v>
      </c>
    </row>
    <row r="40" spans="1:7" ht="15.75" x14ac:dyDescent="0.25">
      <c r="G40" s="21">
        <f>SUM(G6:G39)/2</f>
        <v>0</v>
      </c>
    </row>
  </sheetData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topLeftCell="A25" zoomScale="120" zoomScaleNormal="120" workbookViewId="0">
      <selection activeCell="G32" sqref="A1:G32"/>
    </sheetView>
  </sheetViews>
  <sheetFormatPr defaultRowHeight="14.25" x14ac:dyDescent="0.2"/>
  <cols>
    <col min="1" max="1" width="9.140625" style="16"/>
    <col min="2" max="2" width="18" style="17" customWidth="1"/>
    <col min="3" max="3" width="45.42578125" style="17" customWidth="1"/>
    <col min="4" max="4" width="10" style="18" customWidth="1"/>
    <col min="5" max="5" width="11" style="19" customWidth="1"/>
    <col min="6" max="7" width="12.85546875" style="20" customWidth="1"/>
    <col min="8" max="16384" width="9.140625" style="16"/>
  </cols>
  <sheetData>
    <row r="2" spans="1:7" ht="15" x14ac:dyDescent="0.25">
      <c r="C2" s="22" t="s">
        <v>159</v>
      </c>
    </row>
    <row r="4" spans="1:7" ht="15" x14ac:dyDescent="0.25">
      <c r="A4" s="1" t="s">
        <v>0</v>
      </c>
      <c r="B4" s="2" t="s">
        <v>1</v>
      </c>
      <c r="C4" s="2" t="s">
        <v>2</v>
      </c>
      <c r="D4" s="1" t="s">
        <v>156</v>
      </c>
      <c r="E4" s="3" t="s">
        <v>3</v>
      </c>
      <c r="F4" s="4" t="s">
        <v>4</v>
      </c>
      <c r="G4" s="4" t="s">
        <v>5</v>
      </c>
    </row>
    <row r="5" spans="1:7" ht="15" x14ac:dyDescent="0.25">
      <c r="A5" s="6">
        <v>1</v>
      </c>
      <c r="B5" s="7" t="s">
        <v>88</v>
      </c>
      <c r="C5" s="7" t="s">
        <v>154</v>
      </c>
      <c r="D5" s="1"/>
      <c r="E5" s="8"/>
      <c r="F5" s="9"/>
      <c r="G5" s="9"/>
    </row>
    <row r="6" spans="1:7" ht="28.5" x14ac:dyDescent="0.2">
      <c r="A6" s="11" t="s">
        <v>89</v>
      </c>
      <c r="B6" s="12" t="s">
        <v>7</v>
      </c>
      <c r="C6" s="12" t="s">
        <v>90</v>
      </c>
      <c r="D6" s="13" t="s">
        <v>9</v>
      </c>
      <c r="E6" s="14">
        <v>0.124</v>
      </c>
      <c r="F6" s="15"/>
      <c r="G6" s="15">
        <f>E6*F6</f>
        <v>0</v>
      </c>
    </row>
    <row r="7" spans="1:7" ht="42.75" x14ac:dyDescent="0.2">
      <c r="A7" s="11" t="s">
        <v>91</v>
      </c>
      <c r="B7" s="12" t="s">
        <v>92</v>
      </c>
      <c r="C7" s="12" t="s">
        <v>93</v>
      </c>
      <c r="D7" s="13" t="s">
        <v>14</v>
      </c>
      <c r="E7" s="14">
        <v>136.51</v>
      </c>
      <c r="F7" s="15"/>
      <c r="G7" s="15">
        <f t="shared" ref="G7:G21" si="0">E7*F7</f>
        <v>0</v>
      </c>
    </row>
    <row r="8" spans="1:7" ht="42.75" x14ac:dyDescent="0.2">
      <c r="A8" s="11" t="s">
        <v>94</v>
      </c>
      <c r="B8" s="12" t="s">
        <v>95</v>
      </c>
      <c r="C8" s="12" t="s">
        <v>96</v>
      </c>
      <c r="D8" s="13" t="s">
        <v>14</v>
      </c>
      <c r="E8" s="14">
        <v>15.17</v>
      </c>
      <c r="F8" s="15"/>
      <c r="G8" s="15">
        <f t="shared" si="0"/>
        <v>0</v>
      </c>
    </row>
    <row r="9" spans="1:7" ht="71.25" x14ac:dyDescent="0.2">
      <c r="A9" s="11" t="s">
        <v>97</v>
      </c>
      <c r="B9" s="12" t="s">
        <v>98</v>
      </c>
      <c r="C9" s="12" t="s">
        <v>99</v>
      </c>
      <c r="D9" s="13" t="s">
        <v>45</v>
      </c>
      <c r="E9" s="14">
        <v>318.08</v>
      </c>
      <c r="F9" s="15"/>
      <c r="G9" s="15">
        <f t="shared" si="0"/>
        <v>0</v>
      </c>
    </row>
    <row r="10" spans="1:7" ht="28.5" x14ac:dyDescent="0.2">
      <c r="A10" s="11" t="s">
        <v>100</v>
      </c>
      <c r="B10" s="12" t="s">
        <v>101</v>
      </c>
      <c r="C10" s="12" t="s">
        <v>102</v>
      </c>
      <c r="D10" s="13" t="s">
        <v>14</v>
      </c>
      <c r="E10" s="14">
        <v>18.66</v>
      </c>
      <c r="F10" s="15"/>
      <c r="G10" s="15">
        <f t="shared" si="0"/>
        <v>0</v>
      </c>
    </row>
    <row r="11" spans="1:7" ht="42.75" x14ac:dyDescent="0.2">
      <c r="A11" s="11" t="s">
        <v>103</v>
      </c>
      <c r="B11" s="12" t="s">
        <v>104</v>
      </c>
      <c r="C11" s="12" t="s">
        <v>105</v>
      </c>
      <c r="D11" s="13" t="s">
        <v>14</v>
      </c>
      <c r="E11" s="14">
        <v>17.399999999999999</v>
      </c>
      <c r="F11" s="15"/>
      <c r="G11" s="15">
        <f t="shared" si="0"/>
        <v>0</v>
      </c>
    </row>
    <row r="12" spans="1:7" ht="42.75" x14ac:dyDescent="0.2">
      <c r="A12" s="11" t="s">
        <v>106</v>
      </c>
      <c r="B12" s="12" t="s">
        <v>107</v>
      </c>
      <c r="C12" s="12" t="s">
        <v>108</v>
      </c>
      <c r="D12" s="13" t="s">
        <v>14</v>
      </c>
      <c r="E12" s="14">
        <v>37.32</v>
      </c>
      <c r="F12" s="15"/>
      <c r="G12" s="15">
        <f t="shared" si="0"/>
        <v>0</v>
      </c>
    </row>
    <row r="13" spans="1:7" ht="42.75" x14ac:dyDescent="0.2">
      <c r="A13" s="11" t="s">
        <v>109</v>
      </c>
      <c r="B13" s="12" t="s">
        <v>110</v>
      </c>
      <c r="C13" s="12" t="s">
        <v>111</v>
      </c>
      <c r="D13" s="13" t="s">
        <v>14</v>
      </c>
      <c r="E13" s="14">
        <v>75.790000000000006</v>
      </c>
      <c r="F13" s="15"/>
      <c r="G13" s="15">
        <f t="shared" si="0"/>
        <v>0</v>
      </c>
    </row>
    <row r="14" spans="1:7" ht="28.5" x14ac:dyDescent="0.2">
      <c r="A14" s="11" t="s">
        <v>112</v>
      </c>
      <c r="B14" s="12" t="s">
        <v>113</v>
      </c>
      <c r="C14" s="12" t="s">
        <v>114</v>
      </c>
      <c r="D14" s="13" t="s">
        <v>14</v>
      </c>
      <c r="E14" s="14">
        <v>75.790000000000006</v>
      </c>
      <c r="F14" s="15"/>
      <c r="G14" s="15">
        <f t="shared" si="0"/>
        <v>0</v>
      </c>
    </row>
    <row r="15" spans="1:7" ht="42.75" x14ac:dyDescent="0.2">
      <c r="A15" s="11" t="s">
        <v>115</v>
      </c>
      <c r="B15" s="12" t="s">
        <v>116</v>
      </c>
      <c r="C15" s="12" t="s">
        <v>117</v>
      </c>
      <c r="D15" s="13" t="s">
        <v>14</v>
      </c>
      <c r="E15" s="14">
        <v>9</v>
      </c>
      <c r="F15" s="15"/>
      <c r="G15" s="15">
        <f t="shared" si="0"/>
        <v>0</v>
      </c>
    </row>
    <row r="16" spans="1:7" ht="42.75" x14ac:dyDescent="0.2">
      <c r="A16" s="11" t="s">
        <v>118</v>
      </c>
      <c r="B16" s="12" t="s">
        <v>95</v>
      </c>
      <c r="C16" s="12" t="s">
        <v>96</v>
      </c>
      <c r="D16" s="13" t="s">
        <v>14</v>
      </c>
      <c r="E16" s="14">
        <v>1</v>
      </c>
      <c r="F16" s="15"/>
      <c r="G16" s="15">
        <f t="shared" si="0"/>
        <v>0</v>
      </c>
    </row>
    <row r="17" spans="1:7" ht="42.75" x14ac:dyDescent="0.2">
      <c r="A17" s="11" t="s">
        <v>119</v>
      </c>
      <c r="B17" s="12" t="s">
        <v>120</v>
      </c>
      <c r="C17" s="12" t="s">
        <v>121</v>
      </c>
      <c r="D17" s="13" t="s">
        <v>14</v>
      </c>
      <c r="E17" s="14">
        <v>0.51</v>
      </c>
      <c r="F17" s="15"/>
      <c r="G17" s="15">
        <f t="shared" si="0"/>
        <v>0</v>
      </c>
    </row>
    <row r="18" spans="1:7" ht="42.75" x14ac:dyDescent="0.2">
      <c r="A18" s="11" t="s">
        <v>122</v>
      </c>
      <c r="B18" s="12" t="s">
        <v>123</v>
      </c>
      <c r="C18" s="12" t="s">
        <v>124</v>
      </c>
      <c r="D18" s="13" t="s">
        <v>14</v>
      </c>
      <c r="E18" s="14">
        <v>1.01</v>
      </c>
      <c r="F18" s="15"/>
      <c r="G18" s="15">
        <f t="shared" si="0"/>
        <v>0</v>
      </c>
    </row>
    <row r="19" spans="1:7" ht="42.75" x14ac:dyDescent="0.2">
      <c r="A19" s="11" t="s">
        <v>125</v>
      </c>
      <c r="B19" s="12" t="s">
        <v>110</v>
      </c>
      <c r="C19" s="12" t="s">
        <v>111</v>
      </c>
      <c r="D19" s="13" t="s">
        <v>14</v>
      </c>
      <c r="E19" s="14">
        <v>5.84</v>
      </c>
      <c r="F19" s="15"/>
      <c r="G19" s="15">
        <f t="shared" si="0"/>
        <v>0</v>
      </c>
    </row>
    <row r="20" spans="1:7" ht="28.5" x14ac:dyDescent="0.2">
      <c r="A20" s="11" t="s">
        <v>126</v>
      </c>
      <c r="B20" s="12" t="s">
        <v>113</v>
      </c>
      <c r="C20" s="12" t="s">
        <v>114</v>
      </c>
      <c r="D20" s="13" t="s">
        <v>14</v>
      </c>
      <c r="E20" s="14">
        <v>5.84</v>
      </c>
      <c r="F20" s="15"/>
      <c r="G20" s="15">
        <f t="shared" si="0"/>
        <v>0</v>
      </c>
    </row>
    <row r="21" spans="1:7" ht="71.25" x14ac:dyDescent="0.2">
      <c r="A21" s="11" t="s">
        <v>127</v>
      </c>
      <c r="B21" s="12" t="s">
        <v>128</v>
      </c>
      <c r="C21" s="12" t="s">
        <v>129</v>
      </c>
      <c r="D21" s="13" t="s">
        <v>14</v>
      </c>
      <c r="E21" s="14">
        <v>6.66</v>
      </c>
      <c r="F21" s="15"/>
      <c r="G21" s="15">
        <f t="shared" si="0"/>
        <v>0</v>
      </c>
    </row>
    <row r="22" spans="1:7" s="10" customFormat="1" ht="15" x14ac:dyDescent="0.25">
      <c r="A22" s="6" t="s">
        <v>130</v>
      </c>
      <c r="B22" s="7"/>
      <c r="C22" s="7"/>
      <c r="D22" s="1"/>
      <c r="E22" s="8"/>
      <c r="F22" s="15"/>
      <c r="G22" s="9">
        <f>SUM(G6:G21)</f>
        <v>0</v>
      </c>
    </row>
    <row r="23" spans="1:7" s="10" customFormat="1" ht="15" x14ac:dyDescent="0.25">
      <c r="A23" s="6">
        <v>2</v>
      </c>
      <c r="B23" s="7" t="s">
        <v>131</v>
      </c>
      <c r="C23" s="7" t="s">
        <v>155</v>
      </c>
      <c r="D23" s="1"/>
      <c r="E23" s="8"/>
      <c r="F23" s="15"/>
      <c r="G23" s="9"/>
    </row>
    <row r="24" spans="1:7" ht="42.75" x14ac:dyDescent="0.2">
      <c r="A24" s="11" t="s">
        <v>132</v>
      </c>
      <c r="B24" s="12" t="s">
        <v>133</v>
      </c>
      <c r="C24" s="12" t="s">
        <v>134</v>
      </c>
      <c r="D24" s="13" t="s">
        <v>22</v>
      </c>
      <c r="E24" s="14">
        <v>124.4</v>
      </c>
      <c r="F24" s="15"/>
      <c r="G24" s="15">
        <f>E24*F24</f>
        <v>0</v>
      </c>
    </row>
    <row r="25" spans="1:7" ht="57" x14ac:dyDescent="0.2">
      <c r="A25" s="11" t="s">
        <v>135</v>
      </c>
      <c r="B25" s="12" t="s">
        <v>136</v>
      </c>
      <c r="C25" s="12" t="s">
        <v>137</v>
      </c>
      <c r="D25" s="13" t="s">
        <v>138</v>
      </c>
      <c r="E25" s="14">
        <v>8</v>
      </c>
      <c r="F25" s="15"/>
      <c r="G25" s="15">
        <f t="shared" ref="G25:G30" si="1">E25*F25</f>
        <v>0</v>
      </c>
    </row>
    <row r="26" spans="1:7" ht="42.75" x14ac:dyDescent="0.2">
      <c r="A26" s="11" t="s">
        <v>139</v>
      </c>
      <c r="B26" s="12" t="s">
        <v>140</v>
      </c>
      <c r="C26" s="12" t="s">
        <v>141</v>
      </c>
      <c r="D26" s="13" t="s">
        <v>138</v>
      </c>
      <c r="E26" s="14">
        <v>8</v>
      </c>
      <c r="F26" s="15"/>
      <c r="G26" s="15">
        <f t="shared" si="1"/>
        <v>0</v>
      </c>
    </row>
    <row r="27" spans="1:7" ht="42.75" x14ac:dyDescent="0.2">
      <c r="A27" s="11" t="s">
        <v>142</v>
      </c>
      <c r="B27" s="12" t="s">
        <v>143</v>
      </c>
      <c r="C27" s="12" t="s">
        <v>144</v>
      </c>
      <c r="D27" s="13" t="s">
        <v>76</v>
      </c>
      <c r="E27" s="14">
        <v>2</v>
      </c>
      <c r="F27" s="15"/>
      <c r="G27" s="15">
        <f t="shared" si="1"/>
        <v>0</v>
      </c>
    </row>
    <row r="28" spans="1:7" ht="28.5" x14ac:dyDescent="0.2">
      <c r="A28" s="11" t="s">
        <v>145</v>
      </c>
      <c r="B28" s="12" t="s">
        <v>146</v>
      </c>
      <c r="C28" s="12" t="s">
        <v>147</v>
      </c>
      <c r="D28" s="13" t="s">
        <v>76</v>
      </c>
      <c r="E28" s="14">
        <v>20</v>
      </c>
      <c r="F28" s="15"/>
      <c r="G28" s="15">
        <f t="shared" si="1"/>
        <v>0</v>
      </c>
    </row>
    <row r="29" spans="1:7" x14ac:dyDescent="0.2">
      <c r="A29" s="11" t="s">
        <v>148</v>
      </c>
      <c r="B29" s="12" t="s">
        <v>36</v>
      </c>
      <c r="C29" s="12" t="s">
        <v>149</v>
      </c>
      <c r="D29" s="13" t="s">
        <v>138</v>
      </c>
      <c r="E29" s="14">
        <v>41</v>
      </c>
      <c r="F29" s="15"/>
      <c r="G29" s="15">
        <f t="shared" si="1"/>
        <v>0</v>
      </c>
    </row>
    <row r="30" spans="1:7" ht="28.5" x14ac:dyDescent="0.2">
      <c r="A30" s="11" t="s">
        <v>150</v>
      </c>
      <c r="B30" s="12" t="s">
        <v>151</v>
      </c>
      <c r="C30" s="12" t="s">
        <v>152</v>
      </c>
      <c r="D30" s="13" t="s">
        <v>76</v>
      </c>
      <c r="E30" s="14">
        <v>7</v>
      </c>
      <c r="F30" s="15"/>
      <c r="G30" s="15">
        <f t="shared" si="1"/>
        <v>0</v>
      </c>
    </row>
    <row r="31" spans="1:7" s="10" customFormat="1" ht="15" x14ac:dyDescent="0.25">
      <c r="A31" s="6" t="s">
        <v>153</v>
      </c>
      <c r="B31" s="7"/>
      <c r="C31" s="7"/>
      <c r="D31" s="1"/>
      <c r="E31" s="8"/>
      <c r="F31" s="9"/>
      <c r="G31" s="9">
        <f>SUM(G24:G30)</f>
        <v>0</v>
      </c>
    </row>
    <row r="32" spans="1:7" ht="15.75" x14ac:dyDescent="0.25">
      <c r="G32" s="21">
        <f>SUM(G6:G31)/2</f>
        <v>0</v>
      </c>
    </row>
  </sheetData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topLeftCell="A23" zoomScale="110" zoomScaleNormal="110" workbookViewId="0">
      <selection activeCell="G32" sqref="A1:G32"/>
    </sheetView>
  </sheetViews>
  <sheetFormatPr defaultRowHeight="15" x14ac:dyDescent="0.25"/>
  <cols>
    <col min="1" max="1" width="9.140625" style="16"/>
    <col min="2" max="2" width="18" style="17" customWidth="1"/>
    <col min="3" max="3" width="45.42578125" style="17" customWidth="1"/>
    <col min="4" max="4" width="10" style="18" customWidth="1"/>
    <col min="5" max="5" width="11" style="19" customWidth="1"/>
    <col min="6" max="7" width="12.85546875" style="20" customWidth="1"/>
  </cols>
  <sheetData>
    <row r="2" spans="1:7" x14ac:dyDescent="0.25">
      <c r="C2" s="22" t="s">
        <v>224</v>
      </c>
    </row>
    <row r="4" spans="1:7" x14ac:dyDescent="0.25">
      <c r="A4" s="1" t="s">
        <v>0</v>
      </c>
      <c r="B4" s="2" t="s">
        <v>1</v>
      </c>
      <c r="C4" s="2" t="s">
        <v>2</v>
      </c>
      <c r="D4" s="1" t="s">
        <v>157</v>
      </c>
      <c r="E4" s="3" t="s">
        <v>3</v>
      </c>
      <c r="F4" s="4" t="s">
        <v>4</v>
      </c>
      <c r="G4" s="4" t="s">
        <v>5</v>
      </c>
    </row>
    <row r="5" spans="1:7" ht="14.25" customHeight="1" x14ac:dyDescent="0.25">
      <c r="A5" s="6">
        <v>1</v>
      </c>
      <c r="B5" s="7"/>
      <c r="C5" s="7" t="s">
        <v>223</v>
      </c>
      <c r="D5" s="1"/>
      <c r="E5" s="8"/>
      <c r="F5" s="9"/>
      <c r="G5" s="9"/>
    </row>
    <row r="6" spans="1:7" ht="29.25" x14ac:dyDescent="0.25">
      <c r="A6" s="11" t="s">
        <v>89</v>
      </c>
      <c r="B6" s="12" t="s">
        <v>160</v>
      </c>
      <c r="C6" s="12" t="s">
        <v>161</v>
      </c>
      <c r="D6" s="13" t="s">
        <v>14</v>
      </c>
      <c r="E6" s="14">
        <v>155.6</v>
      </c>
      <c r="F6" s="15"/>
      <c r="G6" s="15">
        <f>E6*F6</f>
        <v>0</v>
      </c>
    </row>
    <row r="7" spans="1:7" ht="29.25" x14ac:dyDescent="0.25">
      <c r="A7" s="11" t="s">
        <v>91</v>
      </c>
      <c r="B7" s="12" t="s">
        <v>162</v>
      </c>
      <c r="C7" s="12" t="s">
        <v>163</v>
      </c>
      <c r="D7" s="13" t="s">
        <v>22</v>
      </c>
      <c r="E7" s="14">
        <v>932</v>
      </c>
      <c r="F7" s="15"/>
      <c r="G7" s="15">
        <f t="shared" ref="G7:G30" si="0">E7*F7</f>
        <v>0</v>
      </c>
    </row>
    <row r="8" spans="1:7" ht="29.25" x14ac:dyDescent="0.25">
      <c r="A8" s="11" t="s">
        <v>94</v>
      </c>
      <c r="B8" s="12" t="s">
        <v>164</v>
      </c>
      <c r="C8" s="12" t="s">
        <v>165</v>
      </c>
      <c r="D8" s="13" t="s">
        <v>14</v>
      </c>
      <c r="E8" s="14">
        <v>118.32</v>
      </c>
      <c r="F8" s="15"/>
      <c r="G8" s="15">
        <f t="shared" si="0"/>
        <v>0</v>
      </c>
    </row>
    <row r="9" spans="1:7" ht="29.25" x14ac:dyDescent="0.25">
      <c r="A9" s="11" t="s">
        <v>97</v>
      </c>
      <c r="B9" s="12" t="s">
        <v>166</v>
      </c>
      <c r="C9" s="12" t="s">
        <v>167</v>
      </c>
      <c r="D9" s="13" t="s">
        <v>22</v>
      </c>
      <c r="E9" s="14">
        <v>231</v>
      </c>
      <c r="F9" s="15"/>
      <c r="G9" s="15">
        <f t="shared" si="0"/>
        <v>0</v>
      </c>
    </row>
    <row r="10" spans="1:7" ht="29.25" x14ac:dyDescent="0.25">
      <c r="A10" s="11" t="s">
        <v>100</v>
      </c>
      <c r="B10" s="12" t="s">
        <v>166</v>
      </c>
      <c r="C10" s="12" t="s">
        <v>168</v>
      </c>
      <c r="D10" s="13" t="s">
        <v>22</v>
      </c>
      <c r="E10" s="14">
        <v>19</v>
      </c>
      <c r="F10" s="15"/>
      <c r="G10" s="15">
        <f t="shared" si="0"/>
        <v>0</v>
      </c>
    </row>
    <row r="11" spans="1:7" ht="57.75" x14ac:dyDescent="0.25">
      <c r="A11" s="11" t="s">
        <v>103</v>
      </c>
      <c r="B11" s="12" t="s">
        <v>169</v>
      </c>
      <c r="C11" s="12" t="s">
        <v>170</v>
      </c>
      <c r="D11" s="13" t="s">
        <v>22</v>
      </c>
      <c r="E11" s="14">
        <v>253</v>
      </c>
      <c r="F11" s="15"/>
      <c r="G11" s="15">
        <f t="shared" si="0"/>
        <v>0</v>
      </c>
    </row>
    <row r="12" spans="1:7" ht="43.5" x14ac:dyDescent="0.25">
      <c r="A12" s="11" t="s">
        <v>106</v>
      </c>
      <c r="B12" s="12" t="s">
        <v>171</v>
      </c>
      <c r="C12" s="12" t="s">
        <v>172</v>
      </c>
      <c r="D12" s="13" t="s">
        <v>22</v>
      </c>
      <c r="E12" s="14">
        <v>250</v>
      </c>
      <c r="F12" s="15"/>
      <c r="G12" s="15">
        <f t="shared" si="0"/>
        <v>0</v>
      </c>
    </row>
    <row r="13" spans="1:7" ht="29.25" x14ac:dyDescent="0.25">
      <c r="A13" s="11" t="s">
        <v>109</v>
      </c>
      <c r="B13" s="12" t="s">
        <v>173</v>
      </c>
      <c r="C13" s="12" t="s">
        <v>174</v>
      </c>
      <c r="D13" s="13" t="s">
        <v>22</v>
      </c>
      <c r="E13" s="14">
        <v>18</v>
      </c>
      <c r="F13" s="15"/>
      <c r="G13" s="15">
        <f t="shared" si="0"/>
        <v>0</v>
      </c>
    </row>
    <row r="14" spans="1:7" ht="43.5" x14ac:dyDescent="0.25">
      <c r="A14" s="11" t="s">
        <v>112</v>
      </c>
      <c r="B14" s="12" t="s">
        <v>175</v>
      </c>
      <c r="C14" s="12" t="s">
        <v>176</v>
      </c>
      <c r="D14" s="13" t="s">
        <v>76</v>
      </c>
      <c r="E14" s="14">
        <v>3</v>
      </c>
      <c r="F14" s="15"/>
      <c r="G14" s="15">
        <f t="shared" si="0"/>
        <v>0</v>
      </c>
    </row>
    <row r="15" spans="1:7" ht="29.25" x14ac:dyDescent="0.25">
      <c r="A15" s="11" t="s">
        <v>115</v>
      </c>
      <c r="B15" s="12" t="s">
        <v>177</v>
      </c>
      <c r="C15" s="12" t="s">
        <v>178</v>
      </c>
      <c r="D15" s="13" t="s">
        <v>22</v>
      </c>
      <c r="E15" s="14">
        <v>6</v>
      </c>
      <c r="F15" s="15"/>
      <c r="G15" s="15">
        <f t="shared" si="0"/>
        <v>0</v>
      </c>
    </row>
    <row r="16" spans="1:7" ht="72" x14ac:dyDescent="0.25">
      <c r="A16" s="11" t="s">
        <v>118</v>
      </c>
      <c r="B16" s="12" t="s">
        <v>179</v>
      </c>
      <c r="C16" s="12" t="s">
        <v>180</v>
      </c>
      <c r="D16" s="13" t="s">
        <v>76</v>
      </c>
      <c r="E16" s="14">
        <v>22</v>
      </c>
      <c r="F16" s="15"/>
      <c r="G16" s="15">
        <f t="shared" si="0"/>
        <v>0</v>
      </c>
    </row>
    <row r="17" spans="1:7" ht="43.5" x14ac:dyDescent="0.25">
      <c r="A17" s="11" t="s">
        <v>119</v>
      </c>
      <c r="B17" s="12" t="s">
        <v>181</v>
      </c>
      <c r="C17" s="12" t="s">
        <v>182</v>
      </c>
      <c r="D17" s="13" t="s">
        <v>183</v>
      </c>
      <c r="E17" s="14">
        <v>88</v>
      </c>
      <c r="F17" s="15"/>
      <c r="G17" s="15">
        <f t="shared" si="0"/>
        <v>0</v>
      </c>
    </row>
    <row r="18" spans="1:7" ht="43.5" x14ac:dyDescent="0.25">
      <c r="A18" s="11" t="s">
        <v>122</v>
      </c>
      <c r="B18" s="12" t="s">
        <v>184</v>
      </c>
      <c r="C18" s="12" t="s">
        <v>185</v>
      </c>
      <c r="D18" s="13" t="s">
        <v>76</v>
      </c>
      <c r="E18" s="14">
        <v>12</v>
      </c>
      <c r="F18" s="15"/>
      <c r="G18" s="15">
        <f t="shared" si="0"/>
        <v>0</v>
      </c>
    </row>
    <row r="19" spans="1:7" ht="43.5" x14ac:dyDescent="0.25">
      <c r="A19" s="11" t="s">
        <v>125</v>
      </c>
      <c r="B19" s="12" t="s">
        <v>186</v>
      </c>
      <c r="C19" s="12" t="s">
        <v>187</v>
      </c>
      <c r="D19" s="13" t="s">
        <v>188</v>
      </c>
      <c r="E19" s="14">
        <v>84</v>
      </c>
      <c r="F19" s="15"/>
      <c r="G19" s="15">
        <f t="shared" si="0"/>
        <v>0</v>
      </c>
    </row>
    <row r="20" spans="1:7" ht="29.25" x14ac:dyDescent="0.25">
      <c r="A20" s="11" t="s">
        <v>126</v>
      </c>
      <c r="B20" s="12" t="s">
        <v>189</v>
      </c>
      <c r="C20" s="12" t="s">
        <v>190</v>
      </c>
      <c r="D20" s="13" t="s">
        <v>183</v>
      </c>
      <c r="E20" s="14">
        <v>24</v>
      </c>
      <c r="F20" s="15"/>
      <c r="G20" s="15">
        <f t="shared" si="0"/>
        <v>0</v>
      </c>
    </row>
    <row r="21" spans="1:7" ht="29.25" x14ac:dyDescent="0.25">
      <c r="A21" s="11" t="s">
        <v>127</v>
      </c>
      <c r="B21" s="12" t="s">
        <v>191</v>
      </c>
      <c r="C21" s="12" t="s">
        <v>192</v>
      </c>
      <c r="D21" s="13" t="s">
        <v>76</v>
      </c>
      <c r="E21" s="14">
        <v>12</v>
      </c>
      <c r="F21" s="15"/>
      <c r="G21" s="15">
        <f t="shared" si="0"/>
        <v>0</v>
      </c>
    </row>
    <row r="22" spans="1:7" ht="29.25" x14ac:dyDescent="0.25">
      <c r="A22" s="11" t="s">
        <v>193</v>
      </c>
      <c r="B22" s="12" t="s">
        <v>194</v>
      </c>
      <c r="C22" s="12" t="s">
        <v>195</v>
      </c>
      <c r="D22" s="13" t="s">
        <v>76</v>
      </c>
      <c r="E22" s="14">
        <v>12</v>
      </c>
      <c r="F22" s="15"/>
      <c r="G22" s="15">
        <f t="shared" si="0"/>
        <v>0</v>
      </c>
    </row>
    <row r="23" spans="1:7" ht="29.25" x14ac:dyDescent="0.25">
      <c r="A23" s="11" t="s">
        <v>196</v>
      </c>
      <c r="B23" s="12" t="s">
        <v>197</v>
      </c>
      <c r="C23" s="12" t="s">
        <v>198</v>
      </c>
      <c r="D23" s="13" t="s">
        <v>76</v>
      </c>
      <c r="E23" s="14">
        <v>144</v>
      </c>
      <c r="F23" s="15"/>
      <c r="G23" s="15">
        <f t="shared" si="0"/>
        <v>0</v>
      </c>
    </row>
    <row r="24" spans="1:7" ht="29.25" x14ac:dyDescent="0.25">
      <c r="A24" s="11" t="s">
        <v>199</v>
      </c>
      <c r="B24" s="12" t="s">
        <v>16</v>
      </c>
      <c r="C24" s="12" t="s">
        <v>200</v>
      </c>
      <c r="D24" s="13" t="s">
        <v>201</v>
      </c>
      <c r="E24" s="14">
        <v>1</v>
      </c>
      <c r="F24" s="15"/>
      <c r="G24" s="15">
        <f t="shared" si="0"/>
        <v>0</v>
      </c>
    </row>
    <row r="25" spans="1:7" ht="29.25" x14ac:dyDescent="0.25">
      <c r="A25" s="11" t="s">
        <v>202</v>
      </c>
      <c r="B25" s="12" t="s">
        <v>203</v>
      </c>
      <c r="C25" s="12" t="s">
        <v>204</v>
      </c>
      <c r="D25" s="13" t="s">
        <v>205</v>
      </c>
      <c r="E25" s="14">
        <v>12</v>
      </c>
      <c r="F25" s="15"/>
      <c r="G25" s="15">
        <f t="shared" si="0"/>
        <v>0</v>
      </c>
    </row>
    <row r="26" spans="1:7" ht="29.25" x14ac:dyDescent="0.25">
      <c r="A26" s="11" t="s">
        <v>206</v>
      </c>
      <c r="B26" s="12" t="s">
        <v>207</v>
      </c>
      <c r="C26" s="12" t="s">
        <v>208</v>
      </c>
      <c r="D26" s="13" t="s">
        <v>209</v>
      </c>
      <c r="E26" s="14">
        <v>12</v>
      </c>
      <c r="F26" s="15"/>
      <c r="G26" s="15">
        <f t="shared" si="0"/>
        <v>0</v>
      </c>
    </row>
    <row r="27" spans="1:7" ht="29.25" x14ac:dyDescent="0.25">
      <c r="A27" s="11" t="s">
        <v>210</v>
      </c>
      <c r="B27" s="12" t="s">
        <v>211</v>
      </c>
      <c r="C27" s="12" t="s">
        <v>212</v>
      </c>
      <c r="D27" s="13" t="s">
        <v>76</v>
      </c>
      <c r="E27" s="14">
        <v>1</v>
      </c>
      <c r="F27" s="15"/>
      <c r="G27" s="15">
        <f t="shared" si="0"/>
        <v>0</v>
      </c>
    </row>
    <row r="28" spans="1:7" ht="29.25" x14ac:dyDescent="0.25">
      <c r="A28" s="11" t="s">
        <v>213</v>
      </c>
      <c r="B28" s="12" t="s">
        <v>214</v>
      </c>
      <c r="C28" s="12" t="s">
        <v>215</v>
      </c>
      <c r="D28" s="13" t="s">
        <v>76</v>
      </c>
      <c r="E28" s="14">
        <v>2</v>
      </c>
      <c r="F28" s="15"/>
      <c r="G28" s="15">
        <f t="shared" si="0"/>
        <v>0</v>
      </c>
    </row>
    <row r="29" spans="1:7" ht="29.25" x14ac:dyDescent="0.25">
      <c r="A29" s="11" t="s">
        <v>216</v>
      </c>
      <c r="B29" s="12" t="s">
        <v>217</v>
      </c>
      <c r="C29" s="12" t="s">
        <v>218</v>
      </c>
      <c r="D29" s="13" t="s">
        <v>76</v>
      </c>
      <c r="E29" s="14">
        <v>1</v>
      </c>
      <c r="F29" s="15"/>
      <c r="G29" s="15">
        <f t="shared" si="0"/>
        <v>0</v>
      </c>
    </row>
    <row r="30" spans="1:7" ht="29.25" x14ac:dyDescent="0.25">
      <c r="A30" s="11" t="s">
        <v>219</v>
      </c>
      <c r="B30" s="12" t="s">
        <v>220</v>
      </c>
      <c r="C30" s="12" t="s">
        <v>221</v>
      </c>
      <c r="D30" s="13" t="s">
        <v>76</v>
      </c>
      <c r="E30" s="14">
        <v>11</v>
      </c>
      <c r="F30" s="15"/>
      <c r="G30" s="15">
        <f t="shared" si="0"/>
        <v>0</v>
      </c>
    </row>
    <row r="31" spans="1:7" x14ac:dyDescent="0.25">
      <c r="A31" s="6" t="s">
        <v>222</v>
      </c>
      <c r="B31" s="7"/>
      <c r="C31" s="7"/>
      <c r="D31" s="1"/>
      <c r="E31" s="8"/>
      <c r="F31" s="9"/>
      <c r="G31" s="9">
        <f>SUM(G6:G30)</f>
        <v>0</v>
      </c>
    </row>
    <row r="32" spans="1:7" ht="15.75" x14ac:dyDescent="0.25">
      <c r="G32" s="21">
        <f>G31</f>
        <v>0</v>
      </c>
    </row>
  </sheetData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Razem</vt:lpstr>
      <vt:lpstr>RD</vt:lpstr>
      <vt:lpstr>KD</vt:lpstr>
      <vt:lpstr>RE</vt:lpstr>
      <vt:lpstr>KD!Obszar_wydruku</vt:lpstr>
      <vt:lpstr>Razem!Obszar_wydruku</vt:lpstr>
      <vt:lpstr>RD!Obszar_wydruku</vt:lpstr>
      <vt:lpstr>RE!Obszar_wydruku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Jarek Podworski</cp:lastModifiedBy>
  <cp:lastPrinted>2017-05-08T10:08:21Z</cp:lastPrinted>
  <dcterms:modified xsi:type="dcterms:W3CDTF">2017-05-08T10:08:32Z</dcterms:modified>
</cp:coreProperties>
</file>