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1" sheetId="1" r:id="rId1"/>
  </sheets>
  <definedNames>
    <definedName name="_xlnm.Print_Area" localSheetId="0">'1'!$A$1:$K$51</definedName>
  </definedNames>
  <calcPr calcId="152511"/>
</workbook>
</file>

<file path=xl/calcChain.xml><?xml version="1.0" encoding="utf-8"?>
<calcChain xmlns="http://schemas.openxmlformats.org/spreadsheetml/2006/main">
  <c r="K28" i="1" l="1"/>
  <c r="K29" i="1"/>
  <c r="K26" i="1" l="1"/>
  <c r="K27" i="1"/>
  <c r="I23" i="1"/>
  <c r="I25" i="1"/>
  <c r="K43" i="1" l="1"/>
  <c r="K41" i="1"/>
  <c r="K39" i="1"/>
  <c r="K32" i="1"/>
  <c r="K33" i="1"/>
  <c r="K34" i="1"/>
  <c r="K35" i="1"/>
  <c r="K36" i="1"/>
  <c r="K37" i="1"/>
  <c r="K31" i="1"/>
  <c r="K24" i="1"/>
  <c r="K25" i="1"/>
  <c r="K23" i="1"/>
  <c r="K20" i="1"/>
  <c r="K21" i="1"/>
  <c r="K13" i="1"/>
  <c r="K14" i="1"/>
  <c r="K15" i="1"/>
  <c r="K16" i="1"/>
  <c r="K17" i="1"/>
  <c r="K18" i="1"/>
  <c r="K12" i="1"/>
  <c r="I45" i="1" l="1"/>
  <c r="I47" i="1" s="1"/>
  <c r="I49" i="1" s="1"/>
  <c r="K44" i="1"/>
</calcChain>
</file>

<file path=xl/sharedStrings.xml><?xml version="1.0" encoding="utf-8"?>
<sst xmlns="http://schemas.openxmlformats.org/spreadsheetml/2006/main" count="116" uniqueCount="83">
  <si>
    <t>L.p.</t>
  </si>
  <si>
    <t>Wyszczególnienie elementów</t>
  </si>
  <si>
    <t>Jedn.</t>
  </si>
  <si>
    <t>Ilość</t>
  </si>
  <si>
    <t>Cena</t>
  </si>
  <si>
    <t>Wartość</t>
  </si>
  <si>
    <t>rozliczeniowych</t>
  </si>
  <si>
    <t>jedn.</t>
  </si>
  <si>
    <t>netto</t>
  </si>
  <si>
    <t>I</t>
  </si>
  <si>
    <t>II</t>
  </si>
  <si>
    <t>m</t>
  </si>
  <si>
    <t>III</t>
  </si>
  <si>
    <t>ROBOTY ZIEMNE</t>
  </si>
  <si>
    <t>IV</t>
  </si>
  <si>
    <t>V</t>
  </si>
  <si>
    <t>VI</t>
  </si>
  <si>
    <t>VII</t>
  </si>
  <si>
    <t>Razem netto</t>
  </si>
  <si>
    <t>zł</t>
  </si>
  <si>
    <t>Podatek VAT 23%</t>
  </si>
  <si>
    <t>Ogółem brutto</t>
  </si>
  <si>
    <t>.......................................................................................................................................</t>
  </si>
  <si>
    <t>Słownie:  ........................................................................................................................................</t>
  </si>
  <si>
    <t>SIEĆ KANALIZACJI DESZCZOWEJ WRAZ Z WPUSTAMI ULICZNYMI</t>
  </si>
  <si>
    <t>Podstawa wyceny</t>
  </si>
  <si>
    <t>KNNR 1 0202-07</t>
  </si>
  <si>
    <t>KNNR 1 0208-02</t>
  </si>
  <si>
    <t>KNNR 1 0307-03</t>
  </si>
  <si>
    <t>KNNR 1 0210-02</t>
  </si>
  <si>
    <t>KNNR 1 0318-03</t>
  </si>
  <si>
    <t>KNNR 1 0214-04</t>
  </si>
  <si>
    <t>kalk. własna</t>
  </si>
  <si>
    <t>Roboty ziemne wykonywane koparkami podsiębiernymi
o poj.łyżki 0.60 m3 w gr.kat. I-II z transp.urobku na
odl.do 1 km sam.samowyład.( Inwestor nie wskazuje
miejsca wywozu urobku )</t>
  </si>
  <si>
    <t>m3</t>
  </si>
  <si>
    <t>Dodatek za każdy rozp. 1 km transportu ziemi samochodami
samowyładowczymi po drogach o nawierzchni
utwardzonej(kat.gr. I-IV)
Krotność = 9</t>
  </si>
  <si>
    <t>Wykopy liniowe o szerokości 0,8-2,5 m i głębokości do
3,0 m o ścianach pionowych w gruntach suchych kat. I-II</t>
  </si>
  <si>
    <t>Wykopy oraz przekopy o głęb.do 3.0 m wyk.na odkład
koparkami podsiębiernymi o poj.łyżki 0.25 - 0.60 m3 w
gr.kat. I-II</t>
  </si>
  <si>
    <t>Ręczne zasypywanie wykopów o ścianach pionowych o
szerokości 0.8-2.5 m i głęb.do 3.0 m w gr.kat. I-III wraz z
zagęszczeniem - obsypka strefy ochronnej rury - piasek
dowieziony</t>
  </si>
  <si>
    <t>Zasypanie wykopów .fund.podłużnych,punktowych,rowów,
wykopów obiektowych spycharkami z
zagęszcz.mechanicznym ubijakami (gr.warstwy w stanie
luźnym 35 cm) - kat.gr. I-II - grunt z wykopu</t>
  </si>
  <si>
    <t>Dostawa podsypki piaskowej</t>
  </si>
  <si>
    <t>UMOCOWANIE WYKOPÓW I PODWIESZENIA</t>
  </si>
  <si>
    <t>KNNR 1 0529-01</t>
  </si>
  <si>
    <t>KNNR 1 0529-06</t>
  </si>
  <si>
    <t>kpl.</t>
  </si>
  <si>
    <t>Montaż konstrukcji podwieszeń rurociągów i kanałów;
element o rozpiętości 4 m</t>
  </si>
  <si>
    <t>Demontaż konstrukcji podwieszeń rurociągów i kanałów;
element o rozpiętości 4 m</t>
  </si>
  <si>
    <t>szt.</t>
  </si>
  <si>
    <t>RUROCIĄG KANALIZACJI DESZCZOWEJ</t>
  </si>
  <si>
    <t>KNNR 4 1411-01</t>
  </si>
  <si>
    <t>KNNR 11 0502-08
analogia</t>
  </si>
  <si>
    <t>KNNR 11 0502-03
analogia</t>
  </si>
  <si>
    <t>KNR-W 2-18
0421-02</t>
  </si>
  <si>
    <t>Podłoża pod kanały i obiekty z materiałów sypkich grub.
10 cm ( podsypka dowieziona )</t>
  </si>
  <si>
    <t>Rurociągi kanalizacyjne z tworzyw sztucznych - PVC
315 , SN 8 , lita</t>
  </si>
  <si>
    <t>Rurociągi kanalizacyjne z tworzyw sztucznych - PVC
250, SN 8 , lita</t>
  </si>
  <si>
    <t>kalk. Własna</t>
  </si>
  <si>
    <t>KNR-W 2-18
0408-02</t>
  </si>
  <si>
    <t>KNNR-W 3
0408-08</t>
  </si>
  <si>
    <t>KNNR-W 3
0408-09</t>
  </si>
  <si>
    <t>Kanały z rur PVC łączonych na wcisk o śr. zewn. 160
mmc -PVC 160, SN 8 , lita - przykanaliki</t>
  </si>
  <si>
    <t>Kształtki PVC kanalizacji zewnętrznej jednokielichowe
łączone na wcisk o śr. zewn. 160 mm- przegub PVC 160
+- 7,5 st</t>
  </si>
  <si>
    <t>Kształtki PVC kanalizacji zewnętrznej jednokielichowe
łączone na wcisk o śr. zewn. 160 mm - wkładka in-situ /
szczelne przejście</t>
  </si>
  <si>
    <t>stud.</t>
  </si>
  <si>
    <t>cm</t>
  </si>
  <si>
    <t>MONTAŻ WPUSTÓW ULICZNYCH I PRZYKANALIKÓW Z RUR</t>
  </si>
  <si>
    <t>STUDNIA D3</t>
  </si>
  <si>
    <t>STUDNIA D2</t>
  </si>
  <si>
    <t>STUDNIA D1</t>
  </si>
  <si>
    <t>Budowa nawierzchni ulicy Fałata i Wyczółkowskiego w Lesznie</t>
  </si>
  <si>
    <t>Budowa sieci kanalizacji deszczowej w ul. Juliana Fałata i Leona Wyczółkowskiego w Lesznie</t>
  </si>
  <si>
    <t xml:space="preserve">                </t>
  </si>
  <si>
    <r>
      <t xml:space="preserve">Montaż kompletnej studzienki wpustu ulicznego DN 500
szczelnej- ( beton C35/45 ) gł. </t>
    </r>
    <r>
      <rPr>
        <sz val="8"/>
        <rFont val="Calibri"/>
        <family val="2"/>
        <charset val="238"/>
      </rPr>
      <t>≈</t>
    </r>
    <r>
      <rPr>
        <sz val="8"/>
        <rFont val="Tahoma"/>
        <family val="2"/>
        <charset val="238"/>
      </rPr>
      <t>1,65 m DN 500 mm z :
betonowym dnem monolitycznym DN 500 mm H300 mm
, kręgiem betonowyw DN 500 H300 mm bez odpływu ( 3
szt) ,kręgiem betonowym DN 500 H300 mm z odpływem
( przejście szczelne dla rur PVC 160 ) , betonowym
kręgiem DN500 wieńczącym pod kratę wpustu H100
mm , kratą żeliwną wpustu DN 500 , D400 z koszem
podwieszonym , wysokość korpusu H=100 mm</t>
    </r>
  </si>
  <si>
    <t>Wiercenie otworów o śr. 60 mm w konstrukcjach żelbetowych
wiertnicami diamentowymi ( Wykonanie nawiertki
dla wkładek in-situ dla rur PVC 160 w studniach S1,
S2, S3, S4 )</t>
  </si>
  <si>
    <t>Wiercenie otworów w konstrukcjach żelbetowych wiertnicami
diamentowymi - dodatek za każde 10 mm zwiększenia
średnicy otworu
Krotność = 13</t>
  </si>
  <si>
    <t>Wiercenie otworów o śr. 60 mm w konstrukcjach żelbetowych
wiertnicami diamentowymi (Wykonanie nawiertki
dla wkładek in-situ dla rur PVC 250 w studni S4 istn.)</t>
  </si>
  <si>
    <t>Wiercenie otworów o śr. 60 mm w konstrukcjach żelbetowych
wiertnicami diamentowymi (Wykonanie nawiertki
dla wkładek in-situ dla rur PVC 315 w studni S2 istn.)</t>
  </si>
  <si>
    <t>Wiercenie otworów w konstrukcjach żelbetowych wiertnicami
diamentowymi - dodatek za każde 10 mm zwiększenia
średnicy otworu
Krotność = 29</t>
  </si>
  <si>
    <t>Wiercenie otworów w konstrukcjach żelbetowych wiertnicami
diamentowymi - dodatek za każde 10 mm zwiększenia
średnicy otworu
Krotność = 22</t>
  </si>
  <si>
    <t>Montaż kompletnej studni betonowej szczelnej DN 1000
- D1 ( beton C35/45 ) gł. 0,91 m DN 1000 mm z : dennicą
betonową monolityczną DN 1000 mm, betonowym kręgiem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</si>
  <si>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Montaż kompletnej studni betonowej szczelnej DN 1000
- D2 ( beton C35/45 ) gł. 1,09 m DN 1000 mm z : dennicą
betonową monolityczną DN 1000 mm, betonowym kręgiem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</si>
  <si>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Montaż kompletnej studni betonowej szczelnej DN 1000
- D3 ( beton C35/45 ) gł. 0,86 m DN 1000 mm z : dennicą
betonową monolityczną DN 1000 mm, betonowym kręgiem z
uszczelką zintegrowaną DN1000, betonową pokrywą studzienną
1000/625 H200mm , betonowym pierścieniem wyrównawczym
H60-100 mm ,włazem kanałowym żeliwnym
o prześwicie 600 mm , klasa D400 z wypełnieniem
betonowym o wysokości korpusu 150 mm ( głębokość
siedziska 50mm) ,stopniami złazowymi stalowymi w
otulinie PVC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</si>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</sst>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2" x14ac:knownFonts="1">
    <font>
      <sz val="11"/>
      <color theme="1"/>
      <name val="Calibri"/>
      <family val="2"/>
      <scheme val="minor"/>
    </font>
    <font>
      <b/>
      <sz val="16"/>
      <name val="Tahoma"/>
      <family val="2"/>
    </font>
    <font>
      <sz val="10"/>
      <name val="Tahoma"/>
      <family val="2"/>
    </font>
    <font>
      <b/>
      <sz val="14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8"/>
      <name val="Tahoma"/>
      <family val="2"/>
    </font>
    <font>
      <b/>
      <sz val="8"/>
      <name val="Arial CE"/>
      <family val="2"/>
      <charset val="238"/>
    </font>
    <font>
      <sz val="8"/>
      <name val="Tahoma"/>
      <family val="2"/>
    </font>
    <font>
      <sz val="8"/>
      <name val="Arial CE"/>
      <charset val="238"/>
    </font>
    <font>
      <b/>
      <sz val="8"/>
      <name val="Arial CE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8"/>
      <name val="Arial CE"/>
      <family val="2"/>
      <charset val="238"/>
    </font>
    <font>
      <sz val="10"/>
      <name val="Tahoma"/>
      <family val="2"/>
      <charset val="238"/>
    </font>
    <font>
      <sz val="12"/>
      <name val="Tahoma"/>
      <family val="2"/>
    </font>
    <font>
      <sz val="11"/>
      <color rgb="FFFF0000"/>
      <name val="Calibri"/>
      <family val="2"/>
      <scheme val="minor"/>
    </font>
    <font>
      <sz val="8"/>
      <color rgb="FFFF0000"/>
      <name val="Tahoma"/>
      <family val="2"/>
    </font>
    <font>
      <sz val="8"/>
      <color rgb="FFFF0000"/>
      <name val="Tahoma"/>
      <family val="2"/>
      <charset val="238"/>
    </font>
    <font>
      <sz val="8"/>
      <color rgb="FFFF0000"/>
      <name val="Arial CE"/>
      <family val="2"/>
      <charset val="238"/>
    </font>
    <font>
      <sz val="8"/>
      <name val="Calibri"/>
      <family val="2"/>
      <charset val="238"/>
    </font>
    <font>
      <sz val="10"/>
      <color rgb="FFFF000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2" fillId="0" borderId="4" xfId="0" applyFont="1" applyBorder="1" applyAlignment="1">
      <alignment horizontal="center"/>
    </xf>
    <xf numFmtId="2" fontId="13" fillId="0" borderId="4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2" fontId="13" fillId="0" borderId="3" xfId="0" applyNumberFormat="1" applyFont="1" applyBorder="1" applyAlignment="1">
      <alignment horizontal="center"/>
    </xf>
    <xf numFmtId="2" fontId="12" fillId="0" borderId="3" xfId="0" applyNumberFormat="1" applyFont="1" applyBorder="1" applyAlignment="1">
      <alignment horizontal="center"/>
    </xf>
    <xf numFmtId="0" fontId="8" fillId="0" borderId="0" xfId="0" applyFont="1"/>
    <xf numFmtId="0" fontId="10" fillId="2" borderId="4" xfId="0" applyFont="1" applyFill="1" applyBorder="1" applyAlignment="1">
      <alignment horizontal="center"/>
    </xf>
    <xf numFmtId="0" fontId="6" fillId="3" borderId="1" xfId="0" applyFont="1" applyFill="1" applyBorder="1" applyAlignment="1"/>
    <xf numFmtId="0" fontId="7" fillId="3" borderId="1" xfId="0" applyFont="1" applyFill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/>
    <xf numFmtId="0" fontId="7" fillId="3" borderId="2" xfId="0" applyFont="1" applyFill="1" applyBorder="1" applyAlignment="1">
      <alignment horizontal="center"/>
    </xf>
    <xf numFmtId="0" fontId="8" fillId="3" borderId="3" xfId="0" applyFont="1" applyFill="1" applyBorder="1"/>
    <xf numFmtId="0" fontId="8" fillId="3" borderId="3" xfId="0" applyFont="1" applyFill="1" applyBorder="1" applyAlignment="1"/>
    <xf numFmtId="0" fontId="7" fillId="3" borderId="3" xfId="0" applyFont="1" applyFill="1" applyBorder="1" applyAlignment="1">
      <alignment horizontal="center"/>
    </xf>
    <xf numFmtId="0" fontId="9" fillId="3" borderId="3" xfId="0" applyFont="1" applyFill="1" applyBorder="1"/>
    <xf numFmtId="0" fontId="10" fillId="3" borderId="4" xfId="0" applyFont="1" applyFill="1" applyBorder="1" applyAlignment="1">
      <alignment horizontal="center"/>
    </xf>
    <xf numFmtId="0" fontId="12" fillId="2" borderId="4" xfId="0" applyFont="1" applyFill="1" applyBorder="1"/>
    <xf numFmtId="164" fontId="12" fillId="2" borderId="4" xfId="0" applyNumberFormat="1" applyFon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2" fontId="13" fillId="0" borderId="9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12" fillId="0" borderId="4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6" fillId="0" borderId="0" xfId="0" applyFont="1"/>
    <xf numFmtId="0" fontId="18" fillId="2" borderId="3" xfId="0" applyFont="1" applyFill="1" applyBorder="1" applyAlignment="1">
      <alignment horizontal="center"/>
    </xf>
    <xf numFmtId="2" fontId="18" fillId="2" borderId="3" xfId="0" applyNumberFormat="1" applyFont="1" applyFill="1" applyBorder="1" applyAlignment="1">
      <alignment horizontal="center"/>
    </xf>
    <xf numFmtId="2" fontId="19" fillId="2" borderId="3" xfId="0" applyNumberFormat="1" applyFont="1" applyFill="1" applyBorder="1" applyAlignment="1">
      <alignment horizontal="center"/>
    </xf>
    <xf numFmtId="0" fontId="17" fillId="0" borderId="10" xfId="0" applyFont="1" applyBorder="1"/>
    <xf numFmtId="0" fontId="17" fillId="0" borderId="10" xfId="0" applyFont="1" applyBorder="1" applyAlignment="1">
      <alignment horizontal="center"/>
    </xf>
    <xf numFmtId="2" fontId="17" fillId="0" borderId="10" xfId="0" applyNumberFormat="1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7" fillId="0" borderId="0" xfId="0" applyFont="1"/>
    <xf numFmtId="164" fontId="12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164" fontId="0" fillId="0" borderId="0" xfId="0" applyNumberFormat="1"/>
    <xf numFmtId="2" fontId="12" fillId="0" borderId="3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2" fontId="19" fillId="2" borderId="12" xfId="0" applyNumberFormat="1" applyFont="1" applyFill="1" applyBorder="1" applyAlignment="1">
      <alignment horizontal="center"/>
    </xf>
    <xf numFmtId="2" fontId="21" fillId="2" borderId="12" xfId="0" applyNumberFormat="1" applyFont="1" applyFill="1" applyBorder="1" applyAlignment="1">
      <alignment horizontal="center"/>
    </xf>
    <xf numFmtId="2" fontId="13" fillId="2" borderId="9" xfId="0" applyNumberFormat="1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2" fontId="15" fillId="0" borderId="6" xfId="0" applyNumberFormat="1" applyFont="1" applyBorder="1" applyAlignment="1">
      <alignment horizontal="center" vertical="center"/>
    </xf>
    <xf numFmtId="2" fontId="15" fillId="0" borderId="7" xfId="0" applyNumberFormat="1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left"/>
    </xf>
    <xf numFmtId="0" fontId="12" fillId="0" borderId="4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2" fillId="0" borderId="4" xfId="0" applyFont="1" applyBorder="1" applyAlignment="1">
      <alignment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2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5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6" fillId="3" borderId="12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6" fillId="3" borderId="13" xfId="0" applyFont="1" applyFill="1" applyBorder="1" applyAlignment="1">
      <alignment horizontal="left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zoomScaleNormal="100" workbookViewId="0">
      <selection activeCell="N14" sqref="N14"/>
    </sheetView>
  </sheetViews>
  <sheetFormatPr defaultRowHeight="15" x14ac:dyDescent="0.25"/>
  <cols>
    <col min="2" max="2" width="12.85546875" customWidth="1"/>
    <col min="12" max="14" width="7.7109375" bestFit="1" customWidth="1"/>
  </cols>
  <sheetData>
    <row r="1" spans="1:17" ht="19.5" x14ac:dyDescent="0.25">
      <c r="A1" s="114" t="s">
        <v>82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</row>
    <row r="2" spans="1:17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7" ht="18" x14ac:dyDescent="0.25">
      <c r="A3" s="115" t="s">
        <v>69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7" x14ac:dyDescent="0.25">
      <c r="A4" s="116" t="s">
        <v>70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7" ht="15.75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7" x14ac:dyDescent="0.25">
      <c r="A6" s="35" t="s">
        <v>0</v>
      </c>
      <c r="B6" s="119" t="s">
        <v>25</v>
      </c>
      <c r="C6" s="117" t="s">
        <v>1</v>
      </c>
      <c r="D6" s="117"/>
      <c r="E6" s="117"/>
      <c r="F6" s="117"/>
      <c r="G6" s="117"/>
      <c r="H6" s="9" t="s">
        <v>2</v>
      </c>
      <c r="I6" s="35" t="s">
        <v>3</v>
      </c>
      <c r="J6" s="10" t="s">
        <v>4</v>
      </c>
      <c r="K6" s="10" t="s">
        <v>5</v>
      </c>
    </row>
    <row r="7" spans="1:17" x14ac:dyDescent="0.25">
      <c r="A7" s="11"/>
      <c r="B7" s="120"/>
      <c r="C7" s="118" t="s">
        <v>6</v>
      </c>
      <c r="D7" s="118"/>
      <c r="E7" s="118"/>
      <c r="F7" s="118"/>
      <c r="G7" s="118"/>
      <c r="H7" s="12"/>
      <c r="I7" s="11"/>
      <c r="J7" s="13" t="s">
        <v>7</v>
      </c>
      <c r="K7" s="13" t="s">
        <v>8</v>
      </c>
    </row>
    <row r="8" spans="1:17" x14ac:dyDescent="0.25">
      <c r="A8" s="14"/>
      <c r="B8" s="14"/>
      <c r="C8" s="69"/>
      <c r="D8" s="70"/>
      <c r="E8" s="70"/>
      <c r="F8" s="70"/>
      <c r="G8" s="71"/>
      <c r="H8" s="15"/>
      <c r="I8" s="14"/>
      <c r="J8" s="16" t="s">
        <v>8</v>
      </c>
      <c r="K8" s="17"/>
    </row>
    <row r="9" spans="1:17" x14ac:dyDescent="0.25">
      <c r="A9" s="34">
        <v>1</v>
      </c>
      <c r="B9" s="34">
        <v>2</v>
      </c>
      <c r="C9" s="125">
        <v>4</v>
      </c>
      <c r="D9" s="125"/>
      <c r="E9" s="125"/>
      <c r="F9" s="125"/>
      <c r="G9" s="125"/>
      <c r="H9" s="34">
        <v>5</v>
      </c>
      <c r="I9" s="34">
        <v>6</v>
      </c>
      <c r="J9" s="18">
        <v>7</v>
      </c>
      <c r="K9" s="18">
        <v>8</v>
      </c>
    </row>
    <row r="10" spans="1:17" x14ac:dyDescent="0.25">
      <c r="A10" s="105" t="s">
        <v>24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7"/>
    </row>
    <row r="11" spans="1:17" x14ac:dyDescent="0.25">
      <c r="A11" s="25" t="s">
        <v>9</v>
      </c>
      <c r="B11" s="39"/>
      <c r="C11" s="93" t="s">
        <v>13</v>
      </c>
      <c r="D11" s="93"/>
      <c r="E11" s="93"/>
      <c r="F11" s="93"/>
      <c r="G11" s="93"/>
      <c r="H11" s="19"/>
      <c r="I11" s="20"/>
      <c r="J11" s="8"/>
      <c r="K11" s="8"/>
    </row>
    <row r="12" spans="1:17" ht="45" customHeight="1" x14ac:dyDescent="0.25">
      <c r="A12" s="36">
        <v>1</v>
      </c>
      <c r="B12" s="37" t="s">
        <v>26</v>
      </c>
      <c r="C12" s="111" t="s">
        <v>33</v>
      </c>
      <c r="D12" s="112"/>
      <c r="E12" s="112"/>
      <c r="F12" s="112"/>
      <c r="G12" s="113"/>
      <c r="H12" s="38" t="s">
        <v>34</v>
      </c>
      <c r="I12" s="55">
        <v>115.41</v>
      </c>
      <c r="J12" s="56">
        <v>0</v>
      </c>
      <c r="K12" s="56">
        <f>I12*J12</f>
        <v>0</v>
      </c>
      <c r="Q12" t="s">
        <v>71</v>
      </c>
    </row>
    <row r="13" spans="1:17" ht="45" customHeight="1" x14ac:dyDescent="0.25">
      <c r="A13" s="36">
        <v>2</v>
      </c>
      <c r="B13" s="37" t="s">
        <v>27</v>
      </c>
      <c r="C13" s="111" t="s">
        <v>35</v>
      </c>
      <c r="D13" s="112"/>
      <c r="E13" s="112"/>
      <c r="F13" s="112"/>
      <c r="G13" s="113"/>
      <c r="H13" s="38" t="s">
        <v>34</v>
      </c>
      <c r="I13" s="55">
        <v>115.41</v>
      </c>
      <c r="J13" s="56">
        <v>0</v>
      </c>
      <c r="K13" s="56">
        <f t="shared" ref="K13:K18" si="0">I13*J13</f>
        <v>0</v>
      </c>
    </row>
    <row r="14" spans="1:17" ht="30" customHeight="1" x14ac:dyDescent="0.25">
      <c r="A14" s="36">
        <v>3</v>
      </c>
      <c r="B14" s="37" t="s">
        <v>28</v>
      </c>
      <c r="C14" s="111" t="s">
        <v>36</v>
      </c>
      <c r="D14" s="112"/>
      <c r="E14" s="112"/>
      <c r="F14" s="112"/>
      <c r="G14" s="113"/>
      <c r="H14" s="38" t="s">
        <v>34</v>
      </c>
      <c r="I14" s="55">
        <v>64.75</v>
      </c>
      <c r="J14" s="56">
        <v>0</v>
      </c>
      <c r="K14" s="56">
        <f t="shared" si="0"/>
        <v>0</v>
      </c>
      <c r="P14" s="60"/>
    </row>
    <row r="15" spans="1:17" ht="45" customHeight="1" x14ac:dyDescent="0.25">
      <c r="A15" s="36">
        <v>4</v>
      </c>
      <c r="B15" s="37" t="s">
        <v>29</v>
      </c>
      <c r="C15" s="111" t="s">
        <v>37</v>
      </c>
      <c r="D15" s="112"/>
      <c r="E15" s="112"/>
      <c r="F15" s="112"/>
      <c r="G15" s="113"/>
      <c r="H15" s="38" t="s">
        <v>34</v>
      </c>
      <c r="I15" s="55">
        <v>50.66</v>
      </c>
      <c r="J15" s="56">
        <v>0</v>
      </c>
      <c r="K15" s="56">
        <f t="shared" si="0"/>
        <v>0</v>
      </c>
    </row>
    <row r="16" spans="1:17" ht="45" customHeight="1" x14ac:dyDescent="0.25">
      <c r="A16" s="26">
        <v>5</v>
      </c>
      <c r="B16" s="43" t="s">
        <v>30</v>
      </c>
      <c r="C16" s="92" t="s">
        <v>38</v>
      </c>
      <c r="D16" s="124"/>
      <c r="E16" s="124"/>
      <c r="F16" s="124"/>
      <c r="G16" s="124"/>
      <c r="H16" s="38" t="s">
        <v>34</v>
      </c>
      <c r="I16" s="27">
        <v>54.35</v>
      </c>
      <c r="J16" s="59">
        <v>0</v>
      </c>
      <c r="K16" s="56">
        <f t="shared" si="0"/>
        <v>0</v>
      </c>
    </row>
    <row r="17" spans="1:11" ht="45" customHeight="1" x14ac:dyDescent="0.25">
      <c r="A17" s="24">
        <v>6</v>
      </c>
      <c r="B17" s="30" t="s">
        <v>31</v>
      </c>
      <c r="C17" s="111" t="s">
        <v>39</v>
      </c>
      <c r="D17" s="112"/>
      <c r="E17" s="112"/>
      <c r="F17" s="112"/>
      <c r="G17" s="113"/>
      <c r="H17" s="38" t="s">
        <v>34</v>
      </c>
      <c r="I17" s="57">
        <v>50.66</v>
      </c>
      <c r="J17" s="58">
        <v>0</v>
      </c>
      <c r="K17" s="56">
        <f t="shared" si="0"/>
        <v>0</v>
      </c>
    </row>
    <row r="18" spans="1:11" x14ac:dyDescent="0.25">
      <c r="A18" s="24">
        <v>7</v>
      </c>
      <c r="B18" s="30" t="s">
        <v>32</v>
      </c>
      <c r="C18" s="108" t="s">
        <v>40</v>
      </c>
      <c r="D18" s="109"/>
      <c r="E18" s="109"/>
      <c r="F18" s="109"/>
      <c r="G18" s="110"/>
      <c r="H18" s="38" t="s">
        <v>34</v>
      </c>
      <c r="I18" s="57">
        <v>10.24</v>
      </c>
      <c r="J18" s="58">
        <v>0</v>
      </c>
      <c r="K18" s="56">
        <f t="shared" si="0"/>
        <v>0</v>
      </c>
    </row>
    <row r="19" spans="1:11" x14ac:dyDescent="0.25">
      <c r="A19" s="28" t="s">
        <v>10</v>
      </c>
      <c r="B19" s="40"/>
      <c r="C19" s="93" t="s">
        <v>41</v>
      </c>
      <c r="D19" s="93"/>
      <c r="E19" s="93"/>
      <c r="F19" s="93"/>
      <c r="G19" s="93"/>
      <c r="H19" s="62"/>
      <c r="I19" s="20"/>
      <c r="J19" s="21"/>
      <c r="K19" s="21"/>
    </row>
    <row r="20" spans="1:11" ht="30" customHeight="1" x14ac:dyDescent="0.25">
      <c r="A20" s="24">
        <v>1</v>
      </c>
      <c r="B20" s="30" t="s">
        <v>42</v>
      </c>
      <c r="C20" s="123" t="s">
        <v>45</v>
      </c>
      <c r="D20" s="123"/>
      <c r="E20" s="123"/>
      <c r="F20" s="123"/>
      <c r="G20" s="123"/>
      <c r="H20" s="3" t="s">
        <v>44</v>
      </c>
      <c r="I20" s="4">
        <v>1</v>
      </c>
      <c r="J20" s="23">
        <v>0</v>
      </c>
      <c r="K20" s="5">
        <f t="shared" ref="K20:K21" si="1">I20*J20</f>
        <v>0</v>
      </c>
    </row>
    <row r="21" spans="1:11" ht="30" customHeight="1" x14ac:dyDescent="0.25">
      <c r="A21" s="26">
        <v>2</v>
      </c>
      <c r="B21" s="33" t="s">
        <v>43</v>
      </c>
      <c r="C21" s="92" t="s">
        <v>46</v>
      </c>
      <c r="D21" s="124"/>
      <c r="E21" s="124"/>
      <c r="F21" s="124"/>
      <c r="G21" s="124"/>
      <c r="H21" s="1" t="s">
        <v>44</v>
      </c>
      <c r="I21" s="27">
        <v>1</v>
      </c>
      <c r="J21" s="2">
        <v>0</v>
      </c>
      <c r="K21" s="2">
        <f t="shared" si="1"/>
        <v>0</v>
      </c>
    </row>
    <row r="22" spans="1:11" x14ac:dyDescent="0.25">
      <c r="A22" s="25" t="s">
        <v>12</v>
      </c>
      <c r="B22" s="41"/>
      <c r="C22" s="93" t="s">
        <v>48</v>
      </c>
      <c r="D22" s="93"/>
      <c r="E22" s="93"/>
      <c r="F22" s="93"/>
      <c r="G22" s="93"/>
      <c r="H22" s="22"/>
      <c r="I22" s="20"/>
      <c r="J22" s="63"/>
      <c r="K22" s="21"/>
    </row>
    <row r="23" spans="1:11" ht="30" customHeight="1" x14ac:dyDescent="0.25">
      <c r="A23" s="26">
        <v>1</v>
      </c>
      <c r="B23" s="31" t="s">
        <v>49</v>
      </c>
      <c r="C23" s="94" t="s">
        <v>53</v>
      </c>
      <c r="D23" s="94"/>
      <c r="E23" s="94"/>
      <c r="F23" s="94"/>
      <c r="G23" s="94"/>
      <c r="H23" s="1" t="s">
        <v>34</v>
      </c>
      <c r="I23" s="6">
        <f>0.09*84</f>
        <v>7.56</v>
      </c>
      <c r="J23" s="23">
        <v>0</v>
      </c>
      <c r="K23" s="5">
        <f>I23*J23</f>
        <v>0</v>
      </c>
    </row>
    <row r="24" spans="1:11" ht="30" customHeight="1" x14ac:dyDescent="0.25">
      <c r="A24" s="26">
        <v>2</v>
      </c>
      <c r="B24" s="31" t="s">
        <v>50</v>
      </c>
      <c r="C24" s="100" t="s">
        <v>54</v>
      </c>
      <c r="D24" s="101"/>
      <c r="E24" s="101"/>
      <c r="F24" s="101"/>
      <c r="G24" s="102"/>
      <c r="H24" s="3" t="s">
        <v>11</v>
      </c>
      <c r="I24" s="6">
        <v>30</v>
      </c>
      <c r="J24" s="23">
        <v>0</v>
      </c>
      <c r="K24" s="5">
        <f t="shared" ref="K24:K29" si="2">I24*J24</f>
        <v>0</v>
      </c>
    </row>
    <row r="25" spans="1:11" ht="30" customHeight="1" x14ac:dyDescent="0.25">
      <c r="A25" s="26">
        <v>3</v>
      </c>
      <c r="B25" s="31" t="s">
        <v>51</v>
      </c>
      <c r="C25" s="100" t="s">
        <v>55</v>
      </c>
      <c r="D25" s="101"/>
      <c r="E25" s="101"/>
      <c r="F25" s="101"/>
      <c r="G25" s="102"/>
      <c r="H25" s="3" t="s">
        <v>11</v>
      </c>
      <c r="I25" s="6">
        <f>24+30</f>
        <v>54</v>
      </c>
      <c r="J25" s="23">
        <v>0</v>
      </c>
      <c r="K25" s="5">
        <f t="shared" si="2"/>
        <v>0</v>
      </c>
    </row>
    <row r="26" spans="1:11" ht="47.25" customHeight="1" x14ac:dyDescent="0.25">
      <c r="A26" s="26">
        <v>4</v>
      </c>
      <c r="B26" s="32" t="s">
        <v>58</v>
      </c>
      <c r="C26" s="100" t="s">
        <v>75</v>
      </c>
      <c r="D26" s="103"/>
      <c r="E26" s="103"/>
      <c r="F26" s="103"/>
      <c r="G26" s="104"/>
      <c r="H26" s="3" t="s">
        <v>64</v>
      </c>
      <c r="I26" s="61">
        <v>28</v>
      </c>
      <c r="J26" s="23">
        <v>0</v>
      </c>
      <c r="K26" s="5">
        <f t="shared" si="2"/>
        <v>0</v>
      </c>
    </row>
    <row r="27" spans="1:11" ht="49.5" customHeight="1" x14ac:dyDescent="0.25">
      <c r="A27" s="26">
        <v>5</v>
      </c>
      <c r="B27" s="32" t="s">
        <v>59</v>
      </c>
      <c r="C27" s="100" t="s">
        <v>78</v>
      </c>
      <c r="D27" s="103"/>
      <c r="E27" s="103"/>
      <c r="F27" s="103"/>
      <c r="G27" s="104"/>
      <c r="H27" s="3" t="s">
        <v>64</v>
      </c>
      <c r="I27" s="61">
        <v>28</v>
      </c>
      <c r="J27" s="23">
        <v>0</v>
      </c>
      <c r="K27" s="5">
        <f t="shared" si="2"/>
        <v>0</v>
      </c>
    </row>
    <row r="28" spans="1:11" ht="37.5" customHeight="1" x14ac:dyDescent="0.25">
      <c r="A28" s="26">
        <v>6</v>
      </c>
      <c r="B28" s="44" t="s">
        <v>58</v>
      </c>
      <c r="C28" s="100" t="s">
        <v>76</v>
      </c>
      <c r="D28" s="103"/>
      <c r="E28" s="103"/>
      <c r="F28" s="103"/>
      <c r="G28" s="104"/>
      <c r="H28" s="3" t="s">
        <v>64</v>
      </c>
      <c r="I28" s="61">
        <v>34.5</v>
      </c>
      <c r="J28" s="23">
        <v>0</v>
      </c>
      <c r="K28" s="5">
        <f t="shared" si="2"/>
        <v>0</v>
      </c>
    </row>
    <row r="29" spans="1:11" ht="49.5" customHeight="1" x14ac:dyDescent="0.25">
      <c r="A29" s="26">
        <v>7</v>
      </c>
      <c r="B29" s="44" t="s">
        <v>59</v>
      </c>
      <c r="C29" s="100" t="s">
        <v>77</v>
      </c>
      <c r="D29" s="103"/>
      <c r="E29" s="103"/>
      <c r="F29" s="103"/>
      <c r="G29" s="104"/>
      <c r="H29" s="3" t="s">
        <v>64</v>
      </c>
      <c r="I29" s="61">
        <v>34.5</v>
      </c>
      <c r="J29" s="23">
        <v>0</v>
      </c>
      <c r="K29" s="5">
        <f t="shared" si="2"/>
        <v>0</v>
      </c>
    </row>
    <row r="30" spans="1:11" ht="30" customHeight="1" x14ac:dyDescent="0.25">
      <c r="A30" s="25" t="s">
        <v>14</v>
      </c>
      <c r="B30" s="39"/>
      <c r="C30" s="95" t="s">
        <v>65</v>
      </c>
      <c r="D30" s="96"/>
      <c r="E30" s="96"/>
      <c r="F30" s="96"/>
      <c r="G30" s="97"/>
      <c r="H30" s="22"/>
      <c r="I30" s="20"/>
      <c r="J30" s="63"/>
      <c r="K30" s="21"/>
    </row>
    <row r="31" spans="1:11" ht="30" customHeight="1" x14ac:dyDescent="0.25">
      <c r="A31" s="24">
        <v>1</v>
      </c>
      <c r="B31" s="30" t="s">
        <v>49</v>
      </c>
      <c r="C31" s="98" t="s">
        <v>53</v>
      </c>
      <c r="D31" s="99"/>
      <c r="E31" s="99"/>
      <c r="F31" s="99"/>
      <c r="G31" s="99"/>
      <c r="H31" s="1" t="s">
        <v>34</v>
      </c>
      <c r="I31" s="6">
        <v>2.8</v>
      </c>
      <c r="J31" s="23">
        <v>0</v>
      </c>
      <c r="K31" s="5">
        <f>I31*J31</f>
        <v>0</v>
      </c>
    </row>
    <row r="32" spans="1:11" ht="105" customHeight="1" x14ac:dyDescent="0.25">
      <c r="A32" s="24">
        <v>2</v>
      </c>
      <c r="B32" s="30" t="s">
        <v>56</v>
      </c>
      <c r="C32" s="100" t="s">
        <v>72</v>
      </c>
      <c r="D32" s="103"/>
      <c r="E32" s="103"/>
      <c r="F32" s="103"/>
      <c r="G32" s="104"/>
      <c r="H32" s="3" t="s">
        <v>63</v>
      </c>
      <c r="I32" s="6">
        <v>6</v>
      </c>
      <c r="J32" s="23">
        <v>0</v>
      </c>
      <c r="K32" s="5">
        <f t="shared" ref="K32:K37" si="3">I32*J32</f>
        <v>0</v>
      </c>
    </row>
    <row r="33" spans="1:11" ht="30" customHeight="1" x14ac:dyDescent="0.25">
      <c r="A33" s="24">
        <v>3</v>
      </c>
      <c r="B33" s="32" t="s">
        <v>57</v>
      </c>
      <c r="C33" s="100" t="s">
        <v>60</v>
      </c>
      <c r="D33" s="103"/>
      <c r="E33" s="103"/>
      <c r="F33" s="103"/>
      <c r="G33" s="104"/>
      <c r="H33" s="3" t="s">
        <v>11</v>
      </c>
      <c r="I33" s="6">
        <v>36.9</v>
      </c>
      <c r="J33" s="23">
        <v>0</v>
      </c>
      <c r="K33" s="5">
        <f t="shared" si="3"/>
        <v>0</v>
      </c>
    </row>
    <row r="34" spans="1:11" ht="45" customHeight="1" x14ac:dyDescent="0.25">
      <c r="A34" s="24">
        <v>4</v>
      </c>
      <c r="B34" s="32" t="s">
        <v>52</v>
      </c>
      <c r="C34" s="100" t="s">
        <v>61</v>
      </c>
      <c r="D34" s="103"/>
      <c r="E34" s="103"/>
      <c r="F34" s="103"/>
      <c r="G34" s="104"/>
      <c r="H34" s="3" t="s">
        <v>47</v>
      </c>
      <c r="I34" s="6">
        <v>6</v>
      </c>
      <c r="J34" s="23">
        <v>0</v>
      </c>
      <c r="K34" s="5">
        <f t="shared" si="3"/>
        <v>0</v>
      </c>
    </row>
    <row r="35" spans="1:11" ht="45" customHeight="1" x14ac:dyDescent="0.25">
      <c r="A35" s="24">
        <v>5</v>
      </c>
      <c r="B35" s="32" t="s">
        <v>52</v>
      </c>
      <c r="C35" s="100" t="s">
        <v>62</v>
      </c>
      <c r="D35" s="103"/>
      <c r="E35" s="103"/>
      <c r="F35" s="103"/>
      <c r="G35" s="104"/>
      <c r="H35" s="3" t="s">
        <v>47</v>
      </c>
      <c r="I35" s="6">
        <v>4</v>
      </c>
      <c r="J35" s="23">
        <v>0</v>
      </c>
      <c r="K35" s="5">
        <f t="shared" si="3"/>
        <v>0</v>
      </c>
    </row>
    <row r="36" spans="1:11" ht="45" customHeight="1" x14ac:dyDescent="0.25">
      <c r="A36" s="24">
        <v>6</v>
      </c>
      <c r="B36" s="32" t="s">
        <v>58</v>
      </c>
      <c r="C36" s="100" t="s">
        <v>73</v>
      </c>
      <c r="D36" s="103"/>
      <c r="E36" s="103"/>
      <c r="F36" s="103"/>
      <c r="G36" s="104"/>
      <c r="H36" s="3" t="s">
        <v>64</v>
      </c>
      <c r="I36" s="6">
        <v>76</v>
      </c>
      <c r="J36" s="23">
        <v>0</v>
      </c>
      <c r="K36" s="5">
        <f t="shared" si="3"/>
        <v>0</v>
      </c>
    </row>
    <row r="37" spans="1:11" ht="45" customHeight="1" x14ac:dyDescent="0.25">
      <c r="A37" s="24">
        <v>7</v>
      </c>
      <c r="B37" s="32" t="s">
        <v>59</v>
      </c>
      <c r="C37" s="100" t="s">
        <v>74</v>
      </c>
      <c r="D37" s="103"/>
      <c r="E37" s="103"/>
      <c r="F37" s="103"/>
      <c r="G37" s="104"/>
      <c r="H37" s="3" t="s">
        <v>64</v>
      </c>
      <c r="I37" s="6">
        <v>76</v>
      </c>
      <c r="J37" s="23">
        <v>0</v>
      </c>
      <c r="K37" s="5">
        <f t="shared" si="3"/>
        <v>0</v>
      </c>
    </row>
    <row r="38" spans="1:11" x14ac:dyDescent="0.25">
      <c r="A38" s="25" t="s">
        <v>15</v>
      </c>
      <c r="B38" s="39"/>
      <c r="C38" s="93" t="s">
        <v>68</v>
      </c>
      <c r="D38" s="93"/>
      <c r="E38" s="93"/>
      <c r="F38" s="93"/>
      <c r="G38" s="93"/>
      <c r="H38" s="22"/>
      <c r="I38" s="29"/>
      <c r="J38" s="64"/>
      <c r="K38" s="21"/>
    </row>
    <row r="39" spans="1:11" ht="112.5" customHeight="1" x14ac:dyDescent="0.25">
      <c r="A39" s="24">
        <v>1</v>
      </c>
      <c r="B39" s="30" t="s">
        <v>32</v>
      </c>
      <c r="C39" s="92" t="s">
        <v>79</v>
      </c>
      <c r="D39" s="92"/>
      <c r="E39" s="92"/>
      <c r="F39" s="92"/>
      <c r="G39" s="92"/>
      <c r="H39" s="3" t="s">
        <v>63</v>
      </c>
      <c r="I39" s="6">
        <v>1</v>
      </c>
      <c r="J39" s="23">
        <v>0</v>
      </c>
      <c r="K39" s="5">
        <f>I39*J39</f>
        <v>0</v>
      </c>
    </row>
    <row r="40" spans="1:11" ht="45" customHeight="1" x14ac:dyDescent="0.25">
      <c r="A40" s="28" t="s">
        <v>16</v>
      </c>
      <c r="B40" s="42"/>
      <c r="C40" s="93" t="s">
        <v>67</v>
      </c>
      <c r="D40" s="93"/>
      <c r="E40" s="93"/>
      <c r="F40" s="93"/>
      <c r="G40" s="93"/>
      <c r="H40" s="46"/>
      <c r="I40" s="47"/>
      <c r="J40" s="65"/>
      <c r="K40" s="48"/>
    </row>
    <row r="41" spans="1:11" ht="110.25" customHeight="1" x14ac:dyDescent="0.25">
      <c r="A41" s="24">
        <v>1</v>
      </c>
      <c r="B41" s="30" t="s">
        <v>32</v>
      </c>
      <c r="C41" s="92" t="s">
        <v>80</v>
      </c>
      <c r="D41" s="92"/>
      <c r="E41" s="92"/>
      <c r="F41" s="92"/>
      <c r="G41" s="92"/>
      <c r="H41" s="3" t="s">
        <v>63</v>
      </c>
      <c r="I41" s="6">
        <v>1</v>
      </c>
      <c r="J41" s="23">
        <v>0</v>
      </c>
      <c r="K41" s="5">
        <f>I41*J41</f>
        <v>0</v>
      </c>
    </row>
    <row r="42" spans="1:11" x14ac:dyDescent="0.25">
      <c r="A42" s="25" t="s">
        <v>17</v>
      </c>
      <c r="B42" s="39"/>
      <c r="C42" s="93" t="s">
        <v>66</v>
      </c>
      <c r="D42" s="93"/>
      <c r="E42" s="93"/>
      <c r="F42" s="93"/>
      <c r="G42" s="93"/>
      <c r="H42" s="22"/>
      <c r="I42" s="29"/>
      <c r="J42" s="66"/>
      <c r="K42" s="21"/>
    </row>
    <row r="43" spans="1:11" ht="114.75" customHeight="1" x14ac:dyDescent="0.25">
      <c r="A43" s="26">
        <v>1</v>
      </c>
      <c r="B43" s="33" t="s">
        <v>32</v>
      </c>
      <c r="C43" s="92" t="s">
        <v>81</v>
      </c>
      <c r="D43" s="92"/>
      <c r="E43" s="92"/>
      <c r="F43" s="92"/>
      <c r="G43" s="92"/>
      <c r="H43" s="3" t="s">
        <v>63</v>
      </c>
      <c r="I43" s="6">
        <v>1</v>
      </c>
      <c r="J43" s="23">
        <v>0</v>
      </c>
      <c r="K43" s="5">
        <f>I43*J43</f>
        <v>0</v>
      </c>
    </row>
    <row r="44" spans="1:11" x14ac:dyDescent="0.25">
      <c r="A44" s="49"/>
      <c r="B44" s="49"/>
      <c r="C44" s="91"/>
      <c r="D44" s="91"/>
      <c r="E44" s="91"/>
      <c r="F44" s="91"/>
      <c r="G44" s="91"/>
      <c r="H44" s="50"/>
      <c r="I44" s="51"/>
      <c r="J44" s="52"/>
      <c r="K44" s="53" t="str">
        <f>IF(J44&gt;0,I44*J44,"")</f>
        <v/>
      </c>
    </row>
    <row r="45" spans="1:11" x14ac:dyDescent="0.25">
      <c r="A45" s="84" t="s">
        <v>18</v>
      </c>
      <c r="B45" s="85"/>
      <c r="C45" s="85"/>
      <c r="D45" s="85"/>
      <c r="E45" s="86"/>
      <c r="F45" s="84" t="s">
        <v>19</v>
      </c>
      <c r="G45" s="85"/>
      <c r="H45" s="86"/>
      <c r="I45" s="90" t="str">
        <f>IF(SUM(K12:K43)&gt;0,SUM(K12:K43),"")</f>
        <v/>
      </c>
      <c r="J45" s="85"/>
      <c r="K45" s="86"/>
    </row>
    <row r="46" spans="1:11" x14ac:dyDescent="0.25">
      <c r="A46" s="87"/>
      <c r="B46" s="88"/>
      <c r="C46" s="88"/>
      <c r="D46" s="88"/>
      <c r="E46" s="89"/>
      <c r="F46" s="87"/>
      <c r="G46" s="88"/>
      <c r="H46" s="89"/>
      <c r="I46" s="87"/>
      <c r="J46" s="88"/>
      <c r="K46" s="89"/>
    </row>
    <row r="47" spans="1:11" x14ac:dyDescent="0.25">
      <c r="A47" s="72" t="s">
        <v>20</v>
      </c>
      <c r="B47" s="73"/>
      <c r="C47" s="73"/>
      <c r="D47" s="73"/>
      <c r="E47" s="74"/>
      <c r="F47" s="72" t="s">
        <v>19</v>
      </c>
      <c r="G47" s="73"/>
      <c r="H47" s="74"/>
      <c r="I47" s="78" t="str">
        <f>IF(I45="","",I45*0.23)</f>
        <v/>
      </c>
      <c r="J47" s="79"/>
      <c r="K47" s="80"/>
    </row>
    <row r="48" spans="1:11" x14ac:dyDescent="0.25">
      <c r="A48" s="75"/>
      <c r="B48" s="76"/>
      <c r="C48" s="76"/>
      <c r="D48" s="76"/>
      <c r="E48" s="77"/>
      <c r="F48" s="75"/>
      <c r="G48" s="76"/>
      <c r="H48" s="77"/>
      <c r="I48" s="81"/>
      <c r="J48" s="82"/>
      <c r="K48" s="83"/>
    </row>
    <row r="49" spans="1:11" x14ac:dyDescent="0.25">
      <c r="A49" s="84" t="s">
        <v>21</v>
      </c>
      <c r="B49" s="85"/>
      <c r="C49" s="85"/>
      <c r="D49" s="85"/>
      <c r="E49" s="86"/>
      <c r="F49" s="84" t="s">
        <v>19</v>
      </c>
      <c r="G49" s="85"/>
      <c r="H49" s="86"/>
      <c r="I49" s="90" t="str">
        <f>IF(I47="","",I45+I47)</f>
        <v/>
      </c>
      <c r="J49" s="85"/>
      <c r="K49" s="86"/>
    </row>
    <row r="50" spans="1:11" x14ac:dyDescent="0.25">
      <c r="A50" s="87"/>
      <c r="B50" s="88"/>
      <c r="C50" s="88"/>
      <c r="D50" s="88"/>
      <c r="E50" s="89"/>
      <c r="F50" s="87"/>
      <c r="G50" s="88"/>
      <c r="H50" s="89"/>
      <c r="I50" s="87"/>
      <c r="J50" s="88"/>
      <c r="K50" s="89"/>
    </row>
    <row r="51" spans="1:11" x14ac:dyDescent="0.25">
      <c r="A51" s="54"/>
      <c r="B51" s="54"/>
      <c r="C51" s="54"/>
      <c r="D51" s="54"/>
      <c r="E51" s="54"/>
      <c r="F51" s="54"/>
      <c r="G51" s="54"/>
      <c r="H51" s="54"/>
      <c r="I51" s="54"/>
      <c r="J51" s="54"/>
      <c r="K51" s="54"/>
    </row>
    <row r="52" spans="1:1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</row>
    <row r="53" spans="1:11" x14ac:dyDescent="0.25">
      <c r="A53" s="67" t="s">
        <v>23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1:1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5">
      <c r="A55" s="7"/>
      <c r="B55" s="68" t="s">
        <v>22</v>
      </c>
      <c r="C55" s="68"/>
      <c r="D55" s="68"/>
      <c r="E55" s="68"/>
      <c r="F55" s="68"/>
      <c r="G55" s="68"/>
      <c r="H55" s="68"/>
      <c r="I55" s="68"/>
      <c r="J55" s="68"/>
      <c r="K55" s="68"/>
    </row>
    <row r="56" spans="1:11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1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</row>
  </sheetData>
  <mergeCells count="56">
    <mergeCell ref="C28:G28"/>
    <mergeCell ref="C29:G29"/>
    <mergeCell ref="A1:K1"/>
    <mergeCell ref="A3:K3"/>
    <mergeCell ref="A4:K4"/>
    <mergeCell ref="C6:G6"/>
    <mergeCell ref="C7:G7"/>
    <mergeCell ref="B6:B7"/>
    <mergeCell ref="A5:K5"/>
    <mergeCell ref="A2:K2"/>
    <mergeCell ref="C20:G20"/>
    <mergeCell ref="C21:G21"/>
    <mergeCell ref="C22:G22"/>
    <mergeCell ref="C9:G9"/>
    <mergeCell ref="C11:G11"/>
    <mergeCell ref="C16:G16"/>
    <mergeCell ref="C19:G19"/>
    <mergeCell ref="A10:K10"/>
    <mergeCell ref="C18:G18"/>
    <mergeCell ref="C12:G12"/>
    <mergeCell ref="C13:G13"/>
    <mergeCell ref="C14:G14"/>
    <mergeCell ref="C15:G15"/>
    <mergeCell ref="C17:G17"/>
    <mergeCell ref="C41:G41"/>
    <mergeCell ref="C42:G42"/>
    <mergeCell ref="C23:G23"/>
    <mergeCell ref="C30:G30"/>
    <mergeCell ref="C31:G31"/>
    <mergeCell ref="C38:G38"/>
    <mergeCell ref="C24:G24"/>
    <mergeCell ref="C25:G25"/>
    <mergeCell ref="C32:G32"/>
    <mergeCell ref="C33:G33"/>
    <mergeCell ref="C34:G34"/>
    <mergeCell ref="C35:G35"/>
    <mergeCell ref="C36:G36"/>
    <mergeCell ref="C37:G37"/>
    <mergeCell ref="C26:G26"/>
    <mergeCell ref="C27:G27"/>
    <mergeCell ref="A53:K53"/>
    <mergeCell ref="B55:K55"/>
    <mergeCell ref="C8:G8"/>
    <mergeCell ref="A47:E48"/>
    <mergeCell ref="F47:H48"/>
    <mergeCell ref="I47:K48"/>
    <mergeCell ref="A49:E50"/>
    <mergeCell ref="F49:H50"/>
    <mergeCell ref="I49:K50"/>
    <mergeCell ref="C44:G44"/>
    <mergeCell ref="A45:E46"/>
    <mergeCell ref="F45:H46"/>
    <mergeCell ref="I45:K46"/>
    <mergeCell ref="C43:G43"/>
    <mergeCell ref="C39:G39"/>
    <mergeCell ref="C40:G40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</vt:lpstr>
      <vt:lpstr>'1'!Obszar_wydruku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2017-06-19T13:25:51Z</dcterms:modified>
</cp:coreProperties>
</file>