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MZD - 2020\ZADANIA TEMATYCZNE\Modernizacja pl.Kościuszki\NA bip\"/>
    </mc:Choice>
  </mc:AlternateContent>
  <bookViews>
    <workbookView xWindow="0" yWindow="0" windowWidth="16380" windowHeight="8190" tabRatio="500"/>
  </bookViews>
  <sheets>
    <sheet name="PARK Kościuszki - OFERTOWY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64" i="1"/>
  <c r="G63" i="1"/>
  <c r="G62" i="1"/>
  <c r="G59" i="1"/>
  <c r="G58" i="1"/>
  <c r="G57" i="1"/>
  <c r="G56" i="1"/>
  <c r="G55" i="1"/>
  <c r="G52" i="1"/>
  <c r="G51" i="1"/>
  <c r="G48" i="1"/>
  <c r="G47" i="1"/>
  <c r="G46" i="1"/>
  <c r="G45" i="1"/>
  <c r="G44" i="1"/>
  <c r="G43" i="1"/>
  <c r="G42" i="1"/>
  <c r="G41" i="1"/>
  <c r="G40" i="1"/>
  <c r="G37" i="1"/>
  <c r="G36" i="1"/>
  <c r="G35" i="1"/>
  <c r="G34" i="1"/>
  <c r="G38" i="1" s="1"/>
  <c r="G31" i="1"/>
  <c r="G30" i="1"/>
  <c r="G32" i="1" s="1"/>
  <c r="G27" i="1"/>
  <c r="G26" i="1"/>
  <c r="G25" i="1"/>
  <c r="G24" i="1"/>
  <c r="G23" i="1"/>
  <c r="G22" i="1"/>
  <c r="G21" i="1"/>
  <c r="G18" i="1"/>
  <c r="G17" i="1"/>
  <c r="G16" i="1"/>
  <c r="G15" i="1"/>
  <c r="G14" i="1"/>
  <c r="G13" i="1"/>
  <c r="G12" i="1"/>
  <c r="G19" i="1" s="1"/>
  <c r="G9" i="1"/>
  <c r="G8" i="1"/>
  <c r="G7" i="1"/>
  <c r="G6" i="1"/>
  <c r="G5" i="1"/>
  <c r="G4" i="1"/>
  <c r="G10" i="1" s="1"/>
  <c r="G60" i="1" l="1"/>
  <c r="G73" i="1"/>
  <c r="E74" i="1" s="1"/>
  <c r="G49" i="1"/>
  <c r="G28" i="1"/>
  <c r="G53" i="1"/>
  <c r="E75" i="1" l="1"/>
  <c r="E76" i="1"/>
</calcChain>
</file>

<file path=xl/sharedStrings.xml><?xml version="1.0" encoding="utf-8"?>
<sst xmlns="http://schemas.openxmlformats.org/spreadsheetml/2006/main" count="244" uniqueCount="174">
  <si>
    <t>Lp.</t>
  </si>
  <si>
    <t>Podstawa</t>
  </si>
  <si>
    <t>Opis</t>
  </si>
  <si>
    <t>Jedn.obm.</t>
  </si>
  <si>
    <t>Ilość</t>
  </si>
  <si>
    <t>Cena jedn.</t>
  </si>
  <si>
    <t>Wartość</t>
  </si>
  <si>
    <t>ŚCIEŻKI SPACEROWE - 1</t>
  </si>
  <si>
    <t>1 d.1</t>
  </si>
  <si>
    <t>KNR AT-03 0101-01 analogia</t>
  </si>
  <si>
    <t>Cięcie piłą nawierzchni bitumicznych na gł. 2-3 cm</t>
  </si>
  <si>
    <t>m</t>
  </si>
  <si>
    <t>2 d.1</t>
  </si>
  <si>
    <t>KNR AT-03 0102-01 analogia</t>
  </si>
  <si>
    <t>Frezowanie nawierzchni bitumicznej o gr. 2-3 cm</t>
  </si>
  <si>
    <t>m2</t>
  </si>
  <si>
    <t>3 d.1</t>
  </si>
  <si>
    <t>KNCK 1 0207-05 analogia</t>
  </si>
  <si>
    <t>Wyrównanie istniejącej podbudowy</t>
  </si>
  <si>
    <t>4 d.1</t>
  </si>
  <si>
    <t>KNR AT-03 0202-01 analogia</t>
  </si>
  <si>
    <t>Skropienie emulsją asfaltową na zimno podbudowy tłuczniowej lub z gruntu stabilizowanego cementem; zużycie emulsji 0,8 kg/m2</t>
  </si>
  <si>
    <t>5 d.1</t>
  </si>
  <si>
    <t>KNR AT-03 0302-03 analogia</t>
  </si>
  <si>
    <t>Nawierzchnie z mieszanek mineralno-asfaltowych - warstwa ścieralna o średniej gr. 5,5 cm</t>
  </si>
  <si>
    <t>6 d.1</t>
  </si>
  <si>
    <t xml:space="preserve"> kalk. własna Uproszczona</t>
  </si>
  <si>
    <t>Załadunek, wywóz materiałów z rozbiórki do miejsca składowania wraz z opłatą za składowanie</t>
  </si>
  <si>
    <t>m3</t>
  </si>
  <si>
    <t>Razem dział: ŚCIEŻKI SPACEROWE - 1</t>
  </si>
  <si>
    <t>ŚCIEŻKI SPACEROWE - 2</t>
  </si>
  <si>
    <t>7 d.2</t>
  </si>
  <si>
    <t>KNR 2-31 0101-07 0101-08</t>
  </si>
  <si>
    <t>Ręczne wykonanie koryta na całej szerokości jezdni i chodników w gruncie kat. III-IV głębokości 24 cm</t>
  </si>
  <si>
    <t>8 d.2</t>
  </si>
  <si>
    <t>KNR 2-31 0103-02</t>
  </si>
  <si>
    <t>Ręczne profilowanie i zagęszczenie podłoża pod warstwy konstrukcyjne nawierzchni w gruncie kat. III-IV</t>
  </si>
  <si>
    <t>9 d.2</t>
  </si>
  <si>
    <t>KNR 2-31 0114-05</t>
  </si>
  <si>
    <t>Podbudowa z kruszywa łamanego - warstwa dolna o grubości po zagęszczeniu 15 cm</t>
  </si>
  <si>
    <t>10 d.2</t>
  </si>
  <si>
    <t>11 d.2</t>
  </si>
  <si>
    <t>KNR AT-03 0204-01</t>
  </si>
  <si>
    <t>Podbudowy z mieszanek mineralno-asfaltowej o gr. warstwy po zagęszczeniu 4 cm</t>
  </si>
  <si>
    <t>12 d.2</t>
  </si>
  <si>
    <t>KNR AT-03 0202-02 analogia</t>
  </si>
  <si>
    <t>Mechaniczne oczyszczenie i skropienie emulsją asfaltową na zimno podbudowy lub nawierzchni betonowej/bitumicznej; zużycie emulsji 0,5 kg/m2</t>
  </si>
  <si>
    <t>13 d.2</t>
  </si>
  <si>
    <t>Nawierzchnie z mieszanek mineralno-asfaltowych - warstwa ścieralna o średniej gr. 5 cm</t>
  </si>
  <si>
    <t>Razem dział: ŚCIEŻKI SPACEROWE - 2</t>
  </si>
  <si>
    <t>OBRZEŻA</t>
  </si>
  <si>
    <t>14 d.3</t>
  </si>
  <si>
    <t>KNR 2-31 0401-02</t>
  </si>
  <si>
    <t>Rowki pod krawężniki i ławy krawężnikowe o wymiarach 20x20 cm w gruncie kat.III-IV</t>
  </si>
  <si>
    <t>15 d.3</t>
  </si>
  <si>
    <t>KNR 2-31 0814-02</t>
  </si>
  <si>
    <t>Rozebranie obrzeży z bloczków M4</t>
  </si>
  <si>
    <t>16 d.3</t>
  </si>
  <si>
    <t>KNR 2-31 0814-01</t>
  </si>
  <si>
    <t>Rozebranie obrzeży 6x20 cm na podsypce piaskowej</t>
  </si>
  <si>
    <t>17 d.3</t>
  </si>
  <si>
    <t>KNR 2-31 0402-03 analogia</t>
  </si>
  <si>
    <t>Ława pod krawężniki betonowa zwykła</t>
  </si>
  <si>
    <t>18 d.3</t>
  </si>
  <si>
    <t>KNR 2-31 0402-05 analogia</t>
  </si>
  <si>
    <t>Ława pod krawężniki - dodatek za wykonanie ławy betonowej na łukach</t>
  </si>
  <si>
    <t>19 d.3</t>
  </si>
  <si>
    <t>KNR 2-31 0407-01</t>
  </si>
  <si>
    <t>Obrzeża betonowe o wymiarach 20x6 cm (odcinki proste i po łuku R=0,5 - 1 - 2)</t>
  </si>
  <si>
    <t>20 d.3</t>
  </si>
  <si>
    <t>Razem dział: OBRZEŻA</t>
  </si>
  <si>
    <t>ROZBIÓRKI PRZY POMNIKU P.W.</t>
  </si>
  <si>
    <t>21 d.4</t>
  </si>
  <si>
    <t>Rozbiórka kamiennych obudów lamp doziemnych</t>
  </si>
  <si>
    <t>szt</t>
  </si>
  <si>
    <t>22 d.4</t>
  </si>
  <si>
    <t>Rozbiórka kamiennych donic</t>
  </si>
  <si>
    <t>Razem dział: ROZBIÓRKI PRZY POMNIKU P.W.</t>
  </si>
  <si>
    <t>WYMIANA FRAGMENTU NAWIERZCHNI</t>
  </si>
  <si>
    <t>23 d.5</t>
  </si>
  <si>
    <t>KNR 2-31 0803-01 0803-02</t>
  </si>
  <si>
    <t>Ręczne rozebranie nawierzchni z mieszanek mineralno-bitumicznych/kostki brukowej/płyt chodnikowych (łączna grubość 10cm)</t>
  </si>
  <si>
    <t>24 d.5</t>
  </si>
  <si>
    <t>KNR 2-31 0102-05</t>
  </si>
  <si>
    <t>Wykonanie koryta na poszerzeniach chodników w gruncie kat. II-IV - 10 cm głębokości koryta</t>
  </si>
  <si>
    <t>25 d.5</t>
  </si>
  <si>
    <t>KNR 2-31 0105-05 0105-06</t>
  </si>
  <si>
    <t>Podsypka cementowo-piaskowa z zagęszczeniem ręcznym - 10 cm grubość warstwy po zagęszczeniu</t>
  </si>
  <si>
    <t>26 d.5</t>
  </si>
  <si>
    <t>KNNR 6 0502-02</t>
  </si>
  <si>
    <t>Chodniki z kostki brukowej betonowej UNI/DECOR grubości 6 cm na podsypce cementowo-piaskowej z wypełnieniem spoin piaskiem</t>
  </si>
  <si>
    <t>Razem dział: WYMIANA FRAGMENTU NAWIERZCHNI</t>
  </si>
  <si>
    <t>PRZEBUDOWA KRAWĘŻNIKA</t>
  </si>
  <si>
    <t>27 d.6</t>
  </si>
  <si>
    <t>KNR 2-31 0806-01</t>
  </si>
  <si>
    <t>Ręczne rozebranie nawierzchni z kostki kamiennej rzędowej o wysokości 14 cm na podsypce piaskowej</t>
  </si>
  <si>
    <t>28 d.6</t>
  </si>
  <si>
    <t>KNR 2-31 0401-04</t>
  </si>
  <si>
    <t>Rowki pod krawężniki i ławy krawężnikowe o wymiarach 30x30 cm w gruncie kat.III-IV</t>
  </si>
  <si>
    <t>29 d.6</t>
  </si>
  <si>
    <t>KNR 2-31 0814-05 analogia</t>
  </si>
  <si>
    <t>Rozebranie krawężników wtopionych 12x30 cm na podsypce cementowo-piaskowej</t>
  </si>
  <si>
    <t>30 d.6</t>
  </si>
  <si>
    <t>KNR 2-31 0812-03 analogia</t>
  </si>
  <si>
    <t>Rozebranie ław pod krawężniki z betonu</t>
  </si>
  <si>
    <t>31 d.6</t>
  </si>
  <si>
    <t>32 d.6</t>
  </si>
  <si>
    <t>33 d.6</t>
  </si>
  <si>
    <t>KNR 2-31 0404-03 0404-07</t>
  </si>
  <si>
    <t>Krawężniki kamienne wystające o wymiarach 12x30 cm na podsypce cementowo-piaskowej</t>
  </si>
  <si>
    <t>34 d.6</t>
  </si>
  <si>
    <t>KNR 2-31 0302-01</t>
  </si>
  <si>
    <t>Nawierzchnia z kostki kamiennej rzędowej o wysokości 14 cm na podsypce cementowo-piaskowej (kostka z rozbiórki)</t>
  </si>
  <si>
    <t>35 d.6</t>
  </si>
  <si>
    <t>Razem dział: PRZEBUDOW KRAWĘŻNIKA</t>
  </si>
  <si>
    <t>WYKONANIE PRZEPUSTÓW</t>
  </si>
  <si>
    <t>36 d.7</t>
  </si>
  <si>
    <t>E 0510 0400-04</t>
  </si>
  <si>
    <t>Przepusty wykonane wykopem otwartym, ręcznie z rur ochronych PCW na głębokości do 0.6 m w gruncie kat. III</t>
  </si>
  <si>
    <t>37 d.7</t>
  </si>
  <si>
    <t>KNNR 4 1411-04</t>
  </si>
  <si>
    <t>Podłoża pod kanały i obiekty z materiałów sypkich</t>
  </si>
  <si>
    <t>Razem dział: WYKONANIE PRZEPUSTÓW</t>
  </si>
  <si>
    <t>ŁAWKI I ŚMIETNIKI</t>
  </si>
  <si>
    <t>38 d.8</t>
  </si>
  <si>
    <t xml:space="preserve"> kalk. własna</t>
  </si>
  <si>
    <t>Usunięcie ławek parkowych</t>
  </si>
  <si>
    <t>39 d.8</t>
  </si>
  <si>
    <t>DOSTAWA I MONTAŻ kalk. własna Uproszczona</t>
  </si>
  <si>
    <t>Dostawa i montaż ławki z oparciem wraz z fundamentami 40x40x40cm i kotwami wklejanymi</t>
  </si>
  <si>
    <t>40 d.8</t>
  </si>
  <si>
    <t>Dostawa i montaż kosza na śmieci</t>
  </si>
  <si>
    <t>41 d.8</t>
  </si>
  <si>
    <t>Dostawa i montaż kosza na psie ekskrementy</t>
  </si>
  <si>
    <t>42 d.8</t>
  </si>
  <si>
    <t>Razem dział: ŁAWKI I ŚMIETNIKI</t>
  </si>
  <si>
    <t>ROBOTY PRZYGOTOWAWCZE POD POIDEŁKO</t>
  </si>
  <si>
    <t>43 d.9</t>
  </si>
  <si>
    <t>KNR 2-01 0310-02</t>
  </si>
  <si>
    <t>Ręczne wykopy ciągłe lub jamiste ze skarpami o szer.dna do 1.5 m i głębok.do 1.5m ze złożeniem urobku na odkład (kat.gr.III)</t>
  </si>
  <si>
    <t>44 d.9</t>
  </si>
  <si>
    <t>KNR 2-01 0320-0201 analogia</t>
  </si>
  <si>
    <t>Zasypywanie wykopów liniowych / rozgarnięcie nadmiaru gruntu</t>
  </si>
  <si>
    <t>45 d.9</t>
  </si>
  <si>
    <t>Podłoża pod kanały i obiekty z materiałów sypkich grub. 25 cm</t>
  </si>
  <si>
    <t>46 d.9</t>
  </si>
  <si>
    <t>KNNR 4 0203-01 analogia</t>
  </si>
  <si>
    <t>Rurociągi z PVC kanalizacyjne o śr. 50 mm w gotowych wykopach o połączeniach wciskowych</t>
  </si>
  <si>
    <t>47 d.9</t>
  </si>
  <si>
    <t>KNNR 4 0211-01 analogia</t>
  </si>
  <si>
    <t>Dodatki za wykonanie podejść odpływowych z PVC o śr. 50 mm o połączeniach wciskowych</t>
  </si>
  <si>
    <t>szt.</t>
  </si>
  <si>
    <t>48 d.9</t>
  </si>
  <si>
    <t>KNNR 4 0112-02 analogia</t>
  </si>
  <si>
    <t>Rurociągi z tworzyw sztucznych (PP, PE, PB) o śr. zewnętrznej 25 mm o połączeniach zgrzewanych</t>
  </si>
  <si>
    <t>49 d.9</t>
  </si>
  <si>
    <t>KNNR 4 0116-02 analogia</t>
  </si>
  <si>
    <t>Dodatki za podejścia dopływowe w rurociągach z tworzyw sztucznych do zaworów czerpalnych, baterii, mieszaczy, hydrantów itp. o połączeniu sztywnym o śr. zewnętrznej 25 mm</t>
  </si>
  <si>
    <t>50 d.9</t>
  </si>
  <si>
    <t>KNR 2-23 0308-01 analogia</t>
  </si>
  <si>
    <t>Wykonanie postumentu pod poidełko</t>
  </si>
  <si>
    <t>51 d.9</t>
  </si>
  <si>
    <t>52 d.9</t>
  </si>
  <si>
    <t>KNR 2-31 0104-01 0104-02</t>
  </si>
  <si>
    <t>Ręczne zagęszczenie warstwy odsączającej w korycie i na poszerzeniach - grubość warstwy po zag. 17 cm</t>
  </si>
  <si>
    <t>53 d.9</t>
  </si>
  <si>
    <t>KNR 2-02 0922-01 analogia</t>
  </si>
  <si>
    <t>Nawierzchnia betonowa z fakturą z otoczaków 15/25mm płukanych i szczotkowanych</t>
  </si>
  <si>
    <t>Razem dział: ROBOTY PRZYGOTOWAWCZE POD POIDEŁKO</t>
  </si>
  <si>
    <t xml:space="preserve"> </t>
  </si>
  <si>
    <t>zł</t>
  </si>
  <si>
    <t>Razem netto</t>
  </si>
  <si>
    <t>Podatek VAT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</si>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</sst>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\ [$zł-415];[Red]\-#,##0.00\ [$zł-415]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165" fontId="1" fillId="0" borderId="1" xfId="0" applyNumberFormat="1" applyFont="1" applyBorder="1"/>
    <xf numFmtId="165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/>
    <xf numFmtId="165" fontId="2" fillId="0" borderId="3" xfId="0" applyNumberFormat="1" applyFont="1" applyBorder="1"/>
    <xf numFmtId="0" fontId="1" fillId="0" borderId="2" xfId="0" applyFont="1" applyBorder="1" applyAlignment="1">
      <alignment horizontal="center"/>
    </xf>
    <xf numFmtId="40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0" fontId="1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6"/>
  <sheetViews>
    <sheetView tabSelected="1" zoomScale="75" zoomScaleNormal="75" workbookViewId="0">
      <selection activeCell="E76" sqref="E76:G76"/>
    </sheetView>
  </sheetViews>
  <sheetFormatPr defaultRowHeight="12.75" x14ac:dyDescent="0.2"/>
  <cols>
    <col min="1" max="1" width="7" style="1" customWidth="1"/>
    <col min="2" max="2" width="27.28515625" style="2" customWidth="1"/>
    <col min="3" max="3" width="82.28515625" style="2" customWidth="1"/>
    <col min="4" max="4" width="12.7109375" style="3" customWidth="1"/>
    <col min="5" max="5" width="16.5703125" style="4" customWidth="1"/>
    <col min="6" max="7" width="11.5703125" style="5"/>
    <col min="8" max="8" width="11.5703125" style="1"/>
    <col min="9" max="9" width="14.28515625" style="1" bestFit="1" customWidth="1"/>
    <col min="10" max="1025" width="11.5703125" style="1"/>
  </cols>
  <sheetData>
    <row r="1" spans="1:9" s="10" customFormat="1" x14ac:dyDescent="0.2">
      <c r="A1" s="6" t="s">
        <v>0</v>
      </c>
      <c r="B1" s="7" t="s">
        <v>1</v>
      </c>
      <c r="C1" s="7" t="s">
        <v>2</v>
      </c>
      <c r="D1" s="6" t="s">
        <v>3</v>
      </c>
      <c r="E1" s="8" t="s">
        <v>4</v>
      </c>
      <c r="F1" s="9" t="s">
        <v>5</v>
      </c>
      <c r="G1" s="9" t="s">
        <v>6</v>
      </c>
    </row>
    <row r="2" spans="1:9" s="10" customFormat="1" x14ac:dyDescent="0.2">
      <c r="A2" s="6">
        <v>1</v>
      </c>
      <c r="B2" s="7">
        <v>2</v>
      </c>
      <c r="C2" s="7">
        <v>3</v>
      </c>
      <c r="D2" s="6">
        <v>4</v>
      </c>
      <c r="E2" s="6">
        <v>5</v>
      </c>
      <c r="F2" s="6">
        <v>6</v>
      </c>
      <c r="G2" s="6">
        <v>7</v>
      </c>
    </row>
    <row r="3" spans="1:9" s="14" customFormat="1" ht="18" x14ac:dyDescent="0.25">
      <c r="A3" s="11">
        <v>1</v>
      </c>
      <c r="B3" s="12"/>
      <c r="C3" s="12" t="s">
        <v>7</v>
      </c>
      <c r="D3" s="6"/>
      <c r="E3" s="23"/>
      <c r="F3" s="13"/>
      <c r="G3" s="13"/>
      <c r="I3" s="21"/>
    </row>
    <row r="4" spans="1:9" ht="18" x14ac:dyDescent="0.25">
      <c r="A4" s="15" t="s">
        <v>8</v>
      </c>
      <c r="B4" s="16" t="s">
        <v>9</v>
      </c>
      <c r="C4" s="16" t="s">
        <v>10</v>
      </c>
      <c r="D4" s="17" t="s">
        <v>11</v>
      </c>
      <c r="E4" s="18">
        <v>980</v>
      </c>
      <c r="F4" s="19"/>
      <c r="G4" s="19">
        <f t="shared" ref="G4:G9" si="0">ROUND(E4*F4,2)</f>
        <v>0</v>
      </c>
      <c r="I4" s="22"/>
    </row>
    <row r="5" spans="1:9" ht="18" x14ac:dyDescent="0.25">
      <c r="A5" s="15" t="s">
        <v>12</v>
      </c>
      <c r="B5" s="16" t="s">
        <v>13</v>
      </c>
      <c r="C5" s="16" t="s">
        <v>14</v>
      </c>
      <c r="D5" s="17" t="s">
        <v>15</v>
      </c>
      <c r="E5" s="18">
        <v>1074</v>
      </c>
      <c r="F5" s="19"/>
      <c r="G5" s="19">
        <f t="shared" si="0"/>
        <v>0</v>
      </c>
      <c r="I5" s="22"/>
    </row>
    <row r="6" spans="1:9" ht="18" x14ac:dyDescent="0.25">
      <c r="A6" s="15" t="s">
        <v>16</v>
      </c>
      <c r="B6" s="16" t="s">
        <v>17</v>
      </c>
      <c r="C6" s="16" t="s">
        <v>18</v>
      </c>
      <c r="D6" s="17" t="s">
        <v>15</v>
      </c>
      <c r="E6" s="18">
        <v>1074</v>
      </c>
      <c r="F6" s="19"/>
      <c r="G6" s="19">
        <f t="shared" si="0"/>
        <v>0</v>
      </c>
      <c r="I6" s="22"/>
    </row>
    <row r="7" spans="1:9" ht="26.25" x14ac:dyDescent="0.25">
      <c r="A7" s="15" t="s">
        <v>19</v>
      </c>
      <c r="B7" s="16" t="s">
        <v>20</v>
      </c>
      <c r="C7" s="16" t="s">
        <v>21</v>
      </c>
      <c r="D7" s="17" t="s">
        <v>15</v>
      </c>
      <c r="E7" s="18">
        <v>1074</v>
      </c>
      <c r="F7" s="19"/>
      <c r="G7" s="19">
        <f t="shared" si="0"/>
        <v>0</v>
      </c>
      <c r="I7" s="22"/>
    </row>
    <row r="8" spans="1:9" ht="18" x14ac:dyDescent="0.25">
      <c r="A8" s="15" t="s">
        <v>22</v>
      </c>
      <c r="B8" s="16" t="s">
        <v>23</v>
      </c>
      <c r="C8" s="16" t="s">
        <v>24</v>
      </c>
      <c r="D8" s="17" t="s">
        <v>15</v>
      </c>
      <c r="E8" s="18">
        <v>1074</v>
      </c>
      <c r="F8" s="19"/>
      <c r="G8" s="19">
        <f t="shared" si="0"/>
        <v>0</v>
      </c>
      <c r="I8" s="22"/>
    </row>
    <row r="9" spans="1:9" ht="26.25" x14ac:dyDescent="0.25">
      <c r="A9" s="15" t="s">
        <v>25</v>
      </c>
      <c r="B9" s="16" t="s">
        <v>26</v>
      </c>
      <c r="C9" s="16" t="s">
        <v>27</v>
      </c>
      <c r="D9" s="17" t="s">
        <v>28</v>
      </c>
      <c r="E9" s="18">
        <v>32.22</v>
      </c>
      <c r="F9" s="19"/>
      <c r="G9" s="19">
        <f t="shared" si="0"/>
        <v>0</v>
      </c>
      <c r="I9" s="22"/>
    </row>
    <row r="10" spans="1:9" s="14" customFormat="1" ht="18" x14ac:dyDescent="0.25">
      <c r="A10" s="11" t="s">
        <v>29</v>
      </c>
      <c r="B10" s="12"/>
      <c r="C10" s="12"/>
      <c r="D10" s="6"/>
      <c r="E10" s="13"/>
      <c r="F10" s="20"/>
      <c r="G10" s="20">
        <f>SUM(G4:G9)</f>
        <v>0</v>
      </c>
      <c r="I10" s="21"/>
    </row>
    <row r="11" spans="1:9" s="14" customFormat="1" ht="18" x14ac:dyDescent="0.25">
      <c r="A11" s="11">
        <v>2</v>
      </c>
      <c r="B11" s="12"/>
      <c r="C11" s="12" t="s">
        <v>30</v>
      </c>
      <c r="D11" s="6"/>
      <c r="E11" s="13"/>
      <c r="F11" s="20"/>
      <c r="G11" s="20"/>
      <c r="I11" s="21"/>
    </row>
    <row r="12" spans="1:9" ht="26.25" x14ac:dyDescent="0.25">
      <c r="A12" s="15" t="s">
        <v>31</v>
      </c>
      <c r="B12" s="16" t="s">
        <v>32</v>
      </c>
      <c r="C12" s="16" t="s">
        <v>33</v>
      </c>
      <c r="D12" s="17" t="s">
        <v>15</v>
      </c>
      <c r="E12" s="18">
        <v>428</v>
      </c>
      <c r="F12" s="19"/>
      <c r="G12" s="19">
        <f t="shared" ref="G12:G18" si="1">ROUND(E12*F12,2)</f>
        <v>0</v>
      </c>
      <c r="I12" s="22"/>
    </row>
    <row r="13" spans="1:9" ht="26.25" x14ac:dyDescent="0.25">
      <c r="A13" s="15" t="s">
        <v>34</v>
      </c>
      <c r="B13" s="16" t="s">
        <v>35</v>
      </c>
      <c r="C13" s="16" t="s">
        <v>36</v>
      </c>
      <c r="D13" s="17" t="s">
        <v>15</v>
      </c>
      <c r="E13" s="18">
        <v>428</v>
      </c>
      <c r="F13" s="19"/>
      <c r="G13" s="19">
        <f t="shared" si="1"/>
        <v>0</v>
      </c>
      <c r="I13" s="22"/>
    </row>
    <row r="14" spans="1:9" ht="18" x14ac:dyDescent="0.25">
      <c r="A14" s="15" t="s">
        <v>37</v>
      </c>
      <c r="B14" s="16" t="s">
        <v>38</v>
      </c>
      <c r="C14" s="16" t="s">
        <v>39</v>
      </c>
      <c r="D14" s="17" t="s">
        <v>15</v>
      </c>
      <c r="E14" s="18">
        <v>428</v>
      </c>
      <c r="F14" s="19"/>
      <c r="G14" s="19">
        <f t="shared" si="1"/>
        <v>0</v>
      </c>
      <c r="I14" s="22"/>
    </row>
    <row r="15" spans="1:9" ht="26.25" x14ac:dyDescent="0.25">
      <c r="A15" s="15" t="s">
        <v>40</v>
      </c>
      <c r="B15" s="16" t="s">
        <v>20</v>
      </c>
      <c r="C15" s="16" t="s">
        <v>21</v>
      </c>
      <c r="D15" s="17" t="s">
        <v>15</v>
      </c>
      <c r="E15" s="18">
        <v>428</v>
      </c>
      <c r="F15" s="19"/>
      <c r="G15" s="19">
        <f t="shared" si="1"/>
        <v>0</v>
      </c>
      <c r="I15" s="22"/>
    </row>
    <row r="16" spans="1:9" ht="18" x14ac:dyDescent="0.25">
      <c r="A16" s="15" t="s">
        <v>41</v>
      </c>
      <c r="B16" s="16" t="s">
        <v>42</v>
      </c>
      <c r="C16" s="16" t="s">
        <v>43</v>
      </c>
      <c r="D16" s="17" t="s">
        <v>15</v>
      </c>
      <c r="E16" s="18">
        <v>428</v>
      </c>
      <c r="F16" s="19"/>
      <c r="G16" s="19">
        <f t="shared" si="1"/>
        <v>0</v>
      </c>
      <c r="I16" s="22"/>
    </row>
    <row r="17" spans="1:9" ht="26.25" x14ac:dyDescent="0.25">
      <c r="A17" s="15" t="s">
        <v>44</v>
      </c>
      <c r="B17" s="16" t="s">
        <v>45</v>
      </c>
      <c r="C17" s="16" t="s">
        <v>46</v>
      </c>
      <c r="D17" s="17" t="s">
        <v>15</v>
      </c>
      <c r="E17" s="18">
        <v>428</v>
      </c>
      <c r="F17" s="19"/>
      <c r="G17" s="19">
        <f t="shared" si="1"/>
        <v>0</v>
      </c>
      <c r="I17" s="22"/>
    </row>
    <row r="18" spans="1:9" ht="18" x14ac:dyDescent="0.25">
      <c r="A18" s="15" t="s">
        <v>47</v>
      </c>
      <c r="B18" s="16" t="s">
        <v>23</v>
      </c>
      <c r="C18" s="16" t="s">
        <v>48</v>
      </c>
      <c r="D18" s="17" t="s">
        <v>15</v>
      </c>
      <c r="E18" s="18">
        <v>428</v>
      </c>
      <c r="F18" s="19"/>
      <c r="G18" s="19">
        <f t="shared" si="1"/>
        <v>0</v>
      </c>
      <c r="I18" s="22"/>
    </row>
    <row r="19" spans="1:9" s="14" customFormat="1" ht="18" x14ac:dyDescent="0.25">
      <c r="A19" s="11" t="s">
        <v>49</v>
      </c>
      <c r="B19" s="12"/>
      <c r="C19" s="12"/>
      <c r="D19" s="6"/>
      <c r="E19" s="13"/>
      <c r="F19" s="20"/>
      <c r="G19" s="20">
        <f>SUM(G12:G18)</f>
        <v>0</v>
      </c>
      <c r="I19" s="21"/>
    </row>
    <row r="20" spans="1:9" s="14" customFormat="1" ht="18" x14ac:dyDescent="0.25">
      <c r="A20" s="11">
        <v>3</v>
      </c>
      <c r="B20" s="12"/>
      <c r="C20" s="12" t="s">
        <v>50</v>
      </c>
      <c r="D20" s="6"/>
      <c r="E20" s="13"/>
      <c r="F20" s="20"/>
      <c r="G20" s="20"/>
      <c r="I20" s="21"/>
    </row>
    <row r="21" spans="1:9" ht="18" x14ac:dyDescent="0.25">
      <c r="A21" s="15" t="s">
        <v>51</v>
      </c>
      <c r="B21" s="16" t="s">
        <v>52</v>
      </c>
      <c r="C21" s="16" t="s">
        <v>53</v>
      </c>
      <c r="D21" s="17" t="s">
        <v>11</v>
      </c>
      <c r="E21" s="18">
        <v>980</v>
      </c>
      <c r="F21" s="19"/>
      <c r="G21" s="19">
        <f t="shared" ref="G21:G27" si="2">ROUND(E21*F21,2)</f>
        <v>0</v>
      </c>
      <c r="I21" s="22"/>
    </row>
    <row r="22" spans="1:9" ht="18" x14ac:dyDescent="0.25">
      <c r="A22" s="15" t="s">
        <v>54</v>
      </c>
      <c r="B22" s="16" t="s">
        <v>55</v>
      </c>
      <c r="C22" s="16" t="s">
        <v>56</v>
      </c>
      <c r="D22" s="17" t="s">
        <v>11</v>
      </c>
      <c r="E22" s="18">
        <v>870</v>
      </c>
      <c r="F22" s="19"/>
      <c r="G22" s="19">
        <f t="shared" si="2"/>
        <v>0</v>
      </c>
      <c r="I22" s="22"/>
    </row>
    <row r="23" spans="1:9" ht="18" x14ac:dyDescent="0.25">
      <c r="A23" s="15" t="s">
        <v>57</v>
      </c>
      <c r="B23" s="16" t="s">
        <v>58</v>
      </c>
      <c r="C23" s="16" t="s">
        <v>59</v>
      </c>
      <c r="D23" s="17" t="s">
        <v>11</v>
      </c>
      <c r="E23" s="18">
        <v>110</v>
      </c>
      <c r="F23" s="19"/>
      <c r="G23" s="19">
        <f t="shared" si="2"/>
        <v>0</v>
      </c>
      <c r="I23" s="22"/>
    </row>
    <row r="24" spans="1:9" ht="18" x14ac:dyDescent="0.25">
      <c r="A24" s="15" t="s">
        <v>60</v>
      </c>
      <c r="B24" s="16" t="s">
        <v>61</v>
      </c>
      <c r="C24" s="16" t="s">
        <v>62</v>
      </c>
      <c r="D24" s="17" t="s">
        <v>28</v>
      </c>
      <c r="E24" s="18">
        <v>21.32</v>
      </c>
      <c r="F24" s="19"/>
      <c r="G24" s="19">
        <f t="shared" si="2"/>
        <v>0</v>
      </c>
      <c r="I24" s="22"/>
    </row>
    <row r="25" spans="1:9" ht="18" x14ac:dyDescent="0.25">
      <c r="A25" s="15" t="s">
        <v>63</v>
      </c>
      <c r="B25" s="16" t="s">
        <v>64</v>
      </c>
      <c r="C25" s="16" t="s">
        <v>65</v>
      </c>
      <c r="D25" s="17" t="s">
        <v>28</v>
      </c>
      <c r="E25" s="18">
        <v>0.56999999999999995</v>
      </c>
      <c r="F25" s="19"/>
      <c r="G25" s="19">
        <f t="shared" si="2"/>
        <v>0</v>
      </c>
      <c r="I25" s="22"/>
    </row>
    <row r="26" spans="1:9" ht="18" x14ac:dyDescent="0.25">
      <c r="A26" s="15" t="s">
        <v>66</v>
      </c>
      <c r="B26" s="16" t="s">
        <v>67</v>
      </c>
      <c r="C26" s="16" t="s">
        <v>68</v>
      </c>
      <c r="D26" s="17" t="s">
        <v>11</v>
      </c>
      <c r="E26" s="18">
        <v>1015</v>
      </c>
      <c r="F26" s="19"/>
      <c r="G26" s="19">
        <f t="shared" si="2"/>
        <v>0</v>
      </c>
      <c r="I26" s="22"/>
    </row>
    <row r="27" spans="1:9" ht="26.25" x14ac:dyDescent="0.25">
      <c r="A27" s="15" t="s">
        <v>69</v>
      </c>
      <c r="B27" s="16" t="s">
        <v>26</v>
      </c>
      <c r="C27" s="16" t="s">
        <v>27</v>
      </c>
      <c r="D27" s="17" t="s">
        <v>28</v>
      </c>
      <c r="E27" s="18">
        <v>21.16</v>
      </c>
      <c r="F27" s="19"/>
      <c r="G27" s="19">
        <f t="shared" si="2"/>
        <v>0</v>
      </c>
      <c r="I27" s="22"/>
    </row>
    <row r="28" spans="1:9" s="14" customFormat="1" ht="18" x14ac:dyDescent="0.25">
      <c r="A28" s="11" t="s">
        <v>70</v>
      </c>
      <c r="B28" s="12"/>
      <c r="C28" s="12"/>
      <c r="D28" s="6"/>
      <c r="E28" s="13"/>
      <c r="F28" s="20"/>
      <c r="G28" s="20">
        <f>SUM(G21:G27)</f>
        <v>0</v>
      </c>
      <c r="I28" s="21"/>
    </row>
    <row r="29" spans="1:9" s="14" customFormat="1" ht="18" x14ac:dyDescent="0.25">
      <c r="A29" s="11">
        <v>4</v>
      </c>
      <c r="B29" s="12"/>
      <c r="C29" s="12" t="s">
        <v>71</v>
      </c>
      <c r="D29" s="6"/>
      <c r="E29" s="13"/>
      <c r="F29" s="20"/>
      <c r="G29" s="20"/>
      <c r="I29" s="21"/>
    </row>
    <row r="30" spans="1:9" ht="18" x14ac:dyDescent="0.25">
      <c r="A30" s="15" t="s">
        <v>72</v>
      </c>
      <c r="B30" s="16" t="s">
        <v>26</v>
      </c>
      <c r="C30" s="16" t="s">
        <v>73</v>
      </c>
      <c r="D30" s="17" t="s">
        <v>74</v>
      </c>
      <c r="E30" s="18">
        <v>2</v>
      </c>
      <c r="F30" s="19"/>
      <c r="G30" s="19">
        <f>ROUND(E30*F30,2)</f>
        <v>0</v>
      </c>
      <c r="I30" s="22"/>
    </row>
    <row r="31" spans="1:9" ht="18" x14ac:dyDescent="0.25">
      <c r="A31" s="15" t="s">
        <v>75</v>
      </c>
      <c r="B31" s="16" t="s">
        <v>26</v>
      </c>
      <c r="C31" s="16" t="s">
        <v>76</v>
      </c>
      <c r="D31" s="17" t="s">
        <v>74</v>
      </c>
      <c r="E31" s="18">
        <v>2</v>
      </c>
      <c r="F31" s="19"/>
      <c r="G31" s="19">
        <f>ROUND(E31*F31,2)</f>
        <v>0</v>
      </c>
      <c r="I31" s="22"/>
    </row>
    <row r="32" spans="1:9" s="14" customFormat="1" ht="18" x14ac:dyDescent="0.25">
      <c r="A32" s="11" t="s">
        <v>77</v>
      </c>
      <c r="B32" s="12"/>
      <c r="C32" s="12"/>
      <c r="D32" s="6"/>
      <c r="E32" s="13"/>
      <c r="F32" s="20"/>
      <c r="G32" s="20">
        <f>SUM(G30:G31)</f>
        <v>0</v>
      </c>
      <c r="I32" s="21"/>
    </row>
    <row r="33" spans="1:9" s="14" customFormat="1" ht="18" x14ac:dyDescent="0.25">
      <c r="A33" s="11">
        <v>5</v>
      </c>
      <c r="B33" s="12"/>
      <c r="C33" s="12" t="s">
        <v>78</v>
      </c>
      <c r="D33" s="6"/>
      <c r="E33" s="13"/>
      <c r="F33" s="20"/>
      <c r="G33" s="20"/>
      <c r="I33" s="21"/>
    </row>
    <row r="34" spans="1:9" ht="26.25" x14ac:dyDescent="0.25">
      <c r="A34" s="15" t="s">
        <v>79</v>
      </c>
      <c r="B34" s="16" t="s">
        <v>80</v>
      </c>
      <c r="C34" s="16" t="s">
        <v>81</v>
      </c>
      <c r="D34" s="17" t="s">
        <v>15</v>
      </c>
      <c r="E34" s="18">
        <v>2.5</v>
      </c>
      <c r="F34" s="19"/>
      <c r="G34" s="19">
        <f>ROUND(E34*F34,2)</f>
        <v>0</v>
      </c>
      <c r="I34" s="22"/>
    </row>
    <row r="35" spans="1:9" ht="18" x14ac:dyDescent="0.25">
      <c r="A35" s="15" t="s">
        <v>82</v>
      </c>
      <c r="B35" s="16" t="s">
        <v>83</v>
      </c>
      <c r="C35" s="16" t="s">
        <v>84</v>
      </c>
      <c r="D35" s="17" t="s">
        <v>15</v>
      </c>
      <c r="E35" s="18">
        <v>2.5</v>
      </c>
      <c r="F35" s="19"/>
      <c r="G35" s="19">
        <f>ROUND(E35*F35,2)</f>
        <v>0</v>
      </c>
      <c r="I35" s="22"/>
    </row>
    <row r="36" spans="1:9" ht="26.25" x14ac:dyDescent="0.25">
      <c r="A36" s="15" t="s">
        <v>85</v>
      </c>
      <c r="B36" s="16" t="s">
        <v>86</v>
      </c>
      <c r="C36" s="16" t="s">
        <v>87</v>
      </c>
      <c r="D36" s="17" t="s">
        <v>15</v>
      </c>
      <c r="E36" s="18">
        <v>2.5</v>
      </c>
      <c r="F36" s="19"/>
      <c r="G36" s="19">
        <f>ROUND(E36*F36,2)</f>
        <v>0</v>
      </c>
      <c r="I36" s="22"/>
    </row>
    <row r="37" spans="1:9" ht="26.25" x14ac:dyDescent="0.25">
      <c r="A37" s="15" t="s">
        <v>88</v>
      </c>
      <c r="B37" s="16" t="s">
        <v>89</v>
      </c>
      <c r="C37" s="16" t="s">
        <v>90</v>
      </c>
      <c r="D37" s="17" t="s">
        <v>15</v>
      </c>
      <c r="E37" s="18">
        <v>2.5</v>
      </c>
      <c r="F37" s="19"/>
      <c r="G37" s="19">
        <f>ROUND(E37*F37,2)</f>
        <v>0</v>
      </c>
      <c r="I37" s="22"/>
    </row>
    <row r="38" spans="1:9" s="14" customFormat="1" ht="18" x14ac:dyDescent="0.25">
      <c r="A38" s="11" t="s">
        <v>91</v>
      </c>
      <c r="B38" s="12"/>
      <c r="C38" s="12"/>
      <c r="D38" s="6"/>
      <c r="E38" s="13"/>
      <c r="F38" s="20"/>
      <c r="G38" s="20">
        <f>SUM(G34:G37)</f>
        <v>0</v>
      </c>
      <c r="I38" s="21"/>
    </row>
    <row r="39" spans="1:9" s="14" customFormat="1" ht="18" x14ac:dyDescent="0.25">
      <c r="A39" s="11">
        <v>6</v>
      </c>
      <c r="B39" s="12"/>
      <c r="C39" s="12" t="s">
        <v>92</v>
      </c>
      <c r="D39" s="6"/>
      <c r="E39" s="13"/>
      <c r="F39" s="20"/>
      <c r="G39" s="20"/>
      <c r="I39" s="21"/>
    </row>
    <row r="40" spans="1:9" ht="26.25" x14ac:dyDescent="0.25">
      <c r="A40" s="15" t="s">
        <v>93</v>
      </c>
      <c r="B40" s="16" t="s">
        <v>94</v>
      </c>
      <c r="C40" s="16" t="s">
        <v>95</v>
      </c>
      <c r="D40" s="17" t="s">
        <v>15</v>
      </c>
      <c r="E40" s="18">
        <v>2.4</v>
      </c>
      <c r="F40" s="19"/>
      <c r="G40" s="19">
        <f t="shared" ref="G40:G48" si="3">ROUND(E40*F40,2)</f>
        <v>0</v>
      </c>
      <c r="I40" s="22"/>
    </row>
    <row r="41" spans="1:9" ht="18" x14ac:dyDescent="0.25">
      <c r="A41" s="15" t="s">
        <v>96</v>
      </c>
      <c r="B41" s="16" t="s">
        <v>97</v>
      </c>
      <c r="C41" s="16" t="s">
        <v>98</v>
      </c>
      <c r="D41" s="17" t="s">
        <v>11</v>
      </c>
      <c r="E41" s="18">
        <v>8</v>
      </c>
      <c r="F41" s="19"/>
      <c r="G41" s="19">
        <f t="shared" si="3"/>
        <v>0</v>
      </c>
      <c r="I41" s="22"/>
    </row>
    <row r="42" spans="1:9" ht="18" x14ac:dyDescent="0.25">
      <c r="A42" s="15" t="s">
        <v>99</v>
      </c>
      <c r="B42" s="16" t="s">
        <v>100</v>
      </c>
      <c r="C42" s="16" t="s">
        <v>101</v>
      </c>
      <c r="D42" s="17" t="s">
        <v>11</v>
      </c>
      <c r="E42" s="18">
        <v>8</v>
      </c>
      <c r="F42" s="19"/>
      <c r="G42" s="19">
        <f t="shared" si="3"/>
        <v>0</v>
      </c>
      <c r="I42" s="22"/>
    </row>
    <row r="43" spans="1:9" ht="18" x14ac:dyDescent="0.25">
      <c r="A43" s="15" t="s">
        <v>102</v>
      </c>
      <c r="B43" s="16" t="s">
        <v>103</v>
      </c>
      <c r="C43" s="16" t="s">
        <v>104</v>
      </c>
      <c r="D43" s="17" t="s">
        <v>28</v>
      </c>
      <c r="E43" s="18">
        <v>0.4</v>
      </c>
      <c r="F43" s="19"/>
      <c r="G43" s="19">
        <f t="shared" si="3"/>
        <v>0</v>
      </c>
      <c r="I43" s="22"/>
    </row>
    <row r="44" spans="1:9" ht="18" x14ac:dyDescent="0.25">
      <c r="A44" s="15" t="s">
        <v>105</v>
      </c>
      <c r="B44" s="16" t="s">
        <v>61</v>
      </c>
      <c r="C44" s="16" t="s">
        <v>62</v>
      </c>
      <c r="D44" s="17" t="s">
        <v>28</v>
      </c>
      <c r="E44" s="18">
        <v>0.4</v>
      </c>
      <c r="F44" s="19"/>
      <c r="G44" s="19">
        <f t="shared" si="3"/>
        <v>0</v>
      </c>
      <c r="I44" s="22"/>
    </row>
    <row r="45" spans="1:9" ht="18" x14ac:dyDescent="0.25">
      <c r="A45" s="15" t="s">
        <v>106</v>
      </c>
      <c r="B45" s="16" t="s">
        <v>64</v>
      </c>
      <c r="C45" s="16" t="s">
        <v>65</v>
      </c>
      <c r="D45" s="17" t="s">
        <v>28</v>
      </c>
      <c r="E45" s="18">
        <v>0.4</v>
      </c>
      <c r="F45" s="19"/>
      <c r="G45" s="19">
        <f t="shared" si="3"/>
        <v>0</v>
      </c>
      <c r="I45" s="22"/>
    </row>
    <row r="46" spans="1:9" ht="18" x14ac:dyDescent="0.25">
      <c r="A46" s="15" t="s">
        <v>107</v>
      </c>
      <c r="B46" s="16" t="s">
        <v>108</v>
      </c>
      <c r="C46" s="16" t="s">
        <v>109</v>
      </c>
      <c r="D46" s="17" t="s">
        <v>11</v>
      </c>
      <c r="E46" s="18">
        <v>8</v>
      </c>
      <c r="F46" s="19"/>
      <c r="G46" s="19">
        <f t="shared" si="3"/>
        <v>0</v>
      </c>
      <c r="I46" s="22"/>
    </row>
    <row r="47" spans="1:9" ht="26.25" x14ac:dyDescent="0.25">
      <c r="A47" s="15" t="s">
        <v>110</v>
      </c>
      <c r="B47" s="16" t="s">
        <v>111</v>
      </c>
      <c r="C47" s="16" t="s">
        <v>112</v>
      </c>
      <c r="D47" s="17" t="s">
        <v>15</v>
      </c>
      <c r="E47" s="18">
        <v>2.4</v>
      </c>
      <c r="F47" s="19"/>
      <c r="G47" s="19">
        <f t="shared" si="3"/>
        <v>0</v>
      </c>
      <c r="I47" s="22"/>
    </row>
    <row r="48" spans="1:9" ht="26.25" x14ac:dyDescent="0.25">
      <c r="A48" s="15" t="s">
        <v>113</v>
      </c>
      <c r="B48" s="16" t="s">
        <v>26</v>
      </c>
      <c r="C48" s="16" t="s">
        <v>27</v>
      </c>
      <c r="D48" s="17" t="s">
        <v>28</v>
      </c>
      <c r="E48" s="18">
        <v>0.69</v>
      </c>
      <c r="F48" s="19"/>
      <c r="G48" s="19">
        <f t="shared" si="3"/>
        <v>0</v>
      </c>
      <c r="I48" s="22"/>
    </row>
    <row r="49" spans="1:12" s="14" customFormat="1" ht="18" x14ac:dyDescent="0.25">
      <c r="A49" s="11" t="s">
        <v>114</v>
      </c>
      <c r="B49" s="12"/>
      <c r="C49" s="12"/>
      <c r="D49" s="6"/>
      <c r="E49" s="13"/>
      <c r="F49" s="20"/>
      <c r="G49" s="20">
        <f>SUM(G40:G48)</f>
        <v>0</v>
      </c>
      <c r="I49" s="21"/>
    </row>
    <row r="50" spans="1:12" s="14" customFormat="1" ht="18" x14ac:dyDescent="0.25">
      <c r="A50" s="11">
        <v>7</v>
      </c>
      <c r="B50" s="12"/>
      <c r="C50" s="12" t="s">
        <v>115</v>
      </c>
      <c r="D50" s="6"/>
      <c r="E50" s="13"/>
      <c r="F50" s="20"/>
      <c r="G50" s="20"/>
      <c r="I50" s="21"/>
    </row>
    <row r="51" spans="1:12" ht="26.25" x14ac:dyDescent="0.25">
      <c r="A51" s="15" t="s">
        <v>116</v>
      </c>
      <c r="B51" s="16" t="s">
        <v>117</v>
      </c>
      <c r="C51" s="16" t="s">
        <v>118</v>
      </c>
      <c r="D51" s="17" t="s">
        <v>11</v>
      </c>
      <c r="E51" s="18">
        <v>55</v>
      </c>
      <c r="F51" s="19"/>
      <c r="G51" s="19">
        <f>ROUND(E51*F51,2)</f>
        <v>0</v>
      </c>
      <c r="I51" s="22"/>
    </row>
    <row r="52" spans="1:12" ht="18" x14ac:dyDescent="0.25">
      <c r="A52" s="15" t="s">
        <v>119</v>
      </c>
      <c r="B52" s="16" t="s">
        <v>120</v>
      </c>
      <c r="C52" s="16" t="s">
        <v>121</v>
      </c>
      <c r="D52" s="17" t="s">
        <v>28</v>
      </c>
      <c r="E52" s="18">
        <v>6.6</v>
      </c>
      <c r="F52" s="19"/>
      <c r="G52" s="19">
        <f>ROUND(E52*F52,2)</f>
        <v>0</v>
      </c>
      <c r="I52" s="22"/>
    </row>
    <row r="53" spans="1:12" s="14" customFormat="1" ht="18" x14ac:dyDescent="0.25">
      <c r="A53" s="11" t="s">
        <v>122</v>
      </c>
      <c r="B53" s="12"/>
      <c r="C53" s="12"/>
      <c r="D53" s="6"/>
      <c r="E53" s="13"/>
      <c r="F53" s="20"/>
      <c r="G53" s="20">
        <f>SUM(G51:G52)</f>
        <v>0</v>
      </c>
      <c r="I53" s="21"/>
    </row>
    <row r="54" spans="1:12" s="14" customFormat="1" ht="18" x14ac:dyDescent="0.25">
      <c r="A54" s="11">
        <v>8</v>
      </c>
      <c r="B54" s="12"/>
      <c r="C54" s="12" t="s">
        <v>123</v>
      </c>
      <c r="D54" s="6"/>
      <c r="E54" s="13"/>
      <c r="F54" s="20"/>
      <c r="G54" s="20"/>
      <c r="I54" s="21"/>
    </row>
    <row r="55" spans="1:12" ht="18" x14ac:dyDescent="0.25">
      <c r="A55" s="15" t="s">
        <v>124</v>
      </c>
      <c r="B55" s="16" t="s">
        <v>125</v>
      </c>
      <c r="C55" s="16" t="s">
        <v>126</v>
      </c>
      <c r="D55" s="17" t="s">
        <v>74</v>
      </c>
      <c r="E55" s="18">
        <v>17</v>
      </c>
      <c r="F55" s="19"/>
      <c r="G55" s="19">
        <f>ROUND(E55*F55,2)</f>
        <v>0</v>
      </c>
      <c r="I55" s="22"/>
    </row>
    <row r="56" spans="1:12" ht="26.25" x14ac:dyDescent="0.25">
      <c r="A56" s="15" t="s">
        <v>127</v>
      </c>
      <c r="B56" s="16" t="s">
        <v>128</v>
      </c>
      <c r="C56" s="16" t="s">
        <v>129</v>
      </c>
      <c r="D56" s="17" t="s">
        <v>74</v>
      </c>
      <c r="E56" s="18">
        <v>12</v>
      </c>
      <c r="F56" s="19"/>
      <c r="G56" s="19">
        <f>ROUND(E56*F56,2)</f>
        <v>0</v>
      </c>
      <c r="I56" s="22"/>
    </row>
    <row r="57" spans="1:12" ht="26.25" x14ac:dyDescent="0.25">
      <c r="A57" s="15" t="s">
        <v>130</v>
      </c>
      <c r="B57" s="16" t="s">
        <v>128</v>
      </c>
      <c r="C57" s="16" t="s">
        <v>131</v>
      </c>
      <c r="D57" s="17" t="s">
        <v>74</v>
      </c>
      <c r="E57" s="18">
        <v>6</v>
      </c>
      <c r="F57" s="19"/>
      <c r="G57" s="19">
        <f>ROUND(E57*F57,2)</f>
        <v>0</v>
      </c>
      <c r="I57" s="22"/>
    </row>
    <row r="58" spans="1:12" ht="26.25" x14ac:dyDescent="0.25">
      <c r="A58" s="15" t="s">
        <v>132</v>
      </c>
      <c r="B58" s="16" t="s">
        <v>128</v>
      </c>
      <c r="C58" s="16" t="s">
        <v>133</v>
      </c>
      <c r="D58" s="17" t="s">
        <v>74</v>
      </c>
      <c r="E58" s="18">
        <v>2</v>
      </c>
      <c r="F58" s="19"/>
      <c r="G58" s="19">
        <f>ROUND(E58*F58,2)</f>
        <v>0</v>
      </c>
      <c r="I58" s="22"/>
      <c r="L58" s="1" t="s">
        <v>169</v>
      </c>
    </row>
    <row r="59" spans="1:12" ht="26.25" x14ac:dyDescent="0.25">
      <c r="A59" s="15" t="s">
        <v>134</v>
      </c>
      <c r="B59" s="16" t="s">
        <v>26</v>
      </c>
      <c r="C59" s="16" t="s">
        <v>27</v>
      </c>
      <c r="D59" s="17" t="s">
        <v>28</v>
      </c>
      <c r="E59" s="18">
        <v>2.5499999999999998</v>
      </c>
      <c r="F59" s="19"/>
      <c r="G59" s="19">
        <f>ROUND(E59*F59,2)</f>
        <v>0</v>
      </c>
      <c r="I59" s="22"/>
    </row>
    <row r="60" spans="1:12" s="14" customFormat="1" ht="18" x14ac:dyDescent="0.25">
      <c r="A60" s="11" t="s">
        <v>135</v>
      </c>
      <c r="B60" s="12"/>
      <c r="C60" s="12"/>
      <c r="D60" s="6"/>
      <c r="E60" s="13"/>
      <c r="F60" s="20"/>
      <c r="G60" s="20">
        <f>SUM(G55:G59)</f>
        <v>0</v>
      </c>
      <c r="I60" s="21"/>
    </row>
    <row r="61" spans="1:12" s="14" customFormat="1" ht="18" x14ac:dyDescent="0.25">
      <c r="A61" s="11">
        <v>9</v>
      </c>
      <c r="B61" s="12"/>
      <c r="C61" s="12" t="s">
        <v>136</v>
      </c>
      <c r="D61" s="6"/>
      <c r="E61" s="13"/>
      <c r="F61" s="20"/>
      <c r="G61" s="20"/>
      <c r="I61" s="21"/>
    </row>
    <row r="62" spans="1:12" ht="26.25" x14ac:dyDescent="0.25">
      <c r="A62" s="15" t="s">
        <v>137</v>
      </c>
      <c r="B62" s="16" t="s">
        <v>138</v>
      </c>
      <c r="C62" s="16" t="s">
        <v>139</v>
      </c>
      <c r="D62" s="17" t="s">
        <v>28</v>
      </c>
      <c r="E62" s="18">
        <v>4.6500000000000004</v>
      </c>
      <c r="F62" s="19"/>
      <c r="G62" s="19">
        <f t="shared" ref="G62:G72" si="4">ROUND(E62*F62,2)</f>
        <v>0</v>
      </c>
      <c r="I62" s="22"/>
    </row>
    <row r="63" spans="1:12" ht="18" x14ac:dyDescent="0.25">
      <c r="A63" s="15" t="s">
        <v>140</v>
      </c>
      <c r="B63" s="16" t="s">
        <v>141</v>
      </c>
      <c r="C63" s="16" t="s">
        <v>142</v>
      </c>
      <c r="D63" s="17" t="s">
        <v>28</v>
      </c>
      <c r="E63" s="18">
        <v>4.6500000000000004</v>
      </c>
      <c r="F63" s="19"/>
      <c r="G63" s="19">
        <f t="shared" si="4"/>
        <v>0</v>
      </c>
      <c r="I63" s="22"/>
    </row>
    <row r="64" spans="1:12" ht="18" x14ac:dyDescent="0.25">
      <c r="A64" s="15" t="s">
        <v>143</v>
      </c>
      <c r="B64" s="16" t="s">
        <v>120</v>
      </c>
      <c r="C64" s="16" t="s">
        <v>144</v>
      </c>
      <c r="D64" s="17" t="s">
        <v>28</v>
      </c>
      <c r="E64" s="18">
        <v>1.53</v>
      </c>
      <c r="F64" s="19"/>
      <c r="G64" s="19">
        <f t="shared" si="4"/>
        <v>0</v>
      </c>
      <c r="I64" s="22"/>
    </row>
    <row r="65" spans="1:9" ht="26.25" x14ac:dyDescent="0.25">
      <c r="A65" s="15" t="s">
        <v>145</v>
      </c>
      <c r="B65" s="16" t="s">
        <v>146</v>
      </c>
      <c r="C65" s="16" t="s">
        <v>147</v>
      </c>
      <c r="D65" s="17" t="s">
        <v>11</v>
      </c>
      <c r="E65" s="18">
        <v>8</v>
      </c>
      <c r="F65" s="19"/>
      <c r="G65" s="19">
        <f t="shared" si="4"/>
        <v>0</v>
      </c>
      <c r="I65" s="22"/>
    </row>
    <row r="66" spans="1:9" ht="18" x14ac:dyDescent="0.25">
      <c r="A66" s="15" t="s">
        <v>148</v>
      </c>
      <c r="B66" s="16" t="s">
        <v>149</v>
      </c>
      <c r="C66" s="16" t="s">
        <v>150</v>
      </c>
      <c r="D66" s="17" t="s">
        <v>151</v>
      </c>
      <c r="E66" s="18">
        <v>1</v>
      </c>
      <c r="F66" s="19"/>
      <c r="G66" s="19">
        <f t="shared" si="4"/>
        <v>0</v>
      </c>
      <c r="I66" s="22"/>
    </row>
    <row r="67" spans="1:9" ht="26.25" x14ac:dyDescent="0.25">
      <c r="A67" s="15" t="s">
        <v>152</v>
      </c>
      <c r="B67" s="16" t="s">
        <v>153</v>
      </c>
      <c r="C67" s="16" t="s">
        <v>154</v>
      </c>
      <c r="D67" s="17" t="s">
        <v>11</v>
      </c>
      <c r="E67" s="18">
        <v>8</v>
      </c>
      <c r="F67" s="19"/>
      <c r="G67" s="19">
        <f t="shared" si="4"/>
        <v>0</v>
      </c>
      <c r="I67" s="22"/>
    </row>
    <row r="68" spans="1:9" ht="39" x14ac:dyDescent="0.25">
      <c r="A68" s="15" t="s">
        <v>155</v>
      </c>
      <c r="B68" s="16" t="s">
        <v>156</v>
      </c>
      <c r="C68" s="16" t="s">
        <v>157</v>
      </c>
      <c r="D68" s="17" t="s">
        <v>151</v>
      </c>
      <c r="E68" s="18">
        <v>1</v>
      </c>
      <c r="F68" s="19"/>
      <c r="G68" s="19">
        <f t="shared" si="4"/>
        <v>0</v>
      </c>
      <c r="I68" s="22"/>
    </row>
    <row r="69" spans="1:9" ht="18" x14ac:dyDescent="0.25">
      <c r="A69" s="15" t="s">
        <v>158</v>
      </c>
      <c r="B69" s="16" t="s">
        <v>159</v>
      </c>
      <c r="C69" s="16" t="s">
        <v>160</v>
      </c>
      <c r="D69" s="17" t="s">
        <v>28</v>
      </c>
      <c r="E69" s="18">
        <v>0.4</v>
      </c>
      <c r="F69" s="19"/>
      <c r="G69" s="19">
        <f t="shared" si="4"/>
        <v>0</v>
      </c>
      <c r="I69" s="22"/>
    </row>
    <row r="70" spans="1:9" ht="26.25" x14ac:dyDescent="0.25">
      <c r="A70" s="15" t="s">
        <v>161</v>
      </c>
      <c r="B70" s="16" t="s">
        <v>117</v>
      </c>
      <c r="C70" s="16" t="s">
        <v>118</v>
      </c>
      <c r="D70" s="17" t="s">
        <v>11</v>
      </c>
      <c r="E70" s="18">
        <v>0.4</v>
      </c>
      <c r="F70" s="19"/>
      <c r="G70" s="19">
        <f t="shared" si="4"/>
        <v>0</v>
      </c>
      <c r="I70" s="22"/>
    </row>
    <row r="71" spans="1:9" ht="26.25" x14ac:dyDescent="0.25">
      <c r="A71" s="15" t="s">
        <v>162</v>
      </c>
      <c r="B71" s="16" t="s">
        <v>163</v>
      </c>
      <c r="C71" s="16" t="s">
        <v>164</v>
      </c>
      <c r="D71" s="17" t="s">
        <v>15</v>
      </c>
      <c r="E71" s="18">
        <v>0.79</v>
      </c>
      <c r="F71" s="19"/>
      <c r="G71" s="19">
        <f t="shared" si="4"/>
        <v>0</v>
      </c>
      <c r="I71" s="22"/>
    </row>
    <row r="72" spans="1:9" ht="18" x14ac:dyDescent="0.25">
      <c r="A72" s="15" t="s">
        <v>165</v>
      </c>
      <c r="B72" s="16" t="s">
        <v>166</v>
      </c>
      <c r="C72" s="16" t="s">
        <v>167</v>
      </c>
      <c r="D72" s="17" t="s">
        <v>15</v>
      </c>
      <c r="E72" s="18">
        <v>0.79</v>
      </c>
      <c r="F72" s="19"/>
      <c r="G72" s="19">
        <f t="shared" si="4"/>
        <v>0</v>
      </c>
      <c r="I72" s="22"/>
    </row>
    <row r="73" spans="1:9" s="14" customFormat="1" ht="18" x14ac:dyDescent="0.25">
      <c r="A73" s="24" t="s">
        <v>168</v>
      </c>
      <c r="B73" s="25"/>
      <c r="C73" s="25"/>
      <c r="D73" s="27"/>
      <c r="E73" s="28"/>
      <c r="F73" s="29"/>
      <c r="G73" s="29">
        <f>SUM(G62:G72)</f>
        <v>0</v>
      </c>
      <c r="I73" s="21"/>
    </row>
    <row r="74" spans="1:9" ht="18" x14ac:dyDescent="0.25">
      <c r="A74" s="26" t="s">
        <v>171</v>
      </c>
      <c r="B74" s="26"/>
      <c r="C74" s="26"/>
      <c r="D74" s="32" t="s">
        <v>170</v>
      </c>
      <c r="E74" s="31">
        <f>G10+G19+G28+G32+G38+G49+G53+G60+G73</f>
        <v>0</v>
      </c>
      <c r="F74" s="31"/>
      <c r="G74" s="31"/>
      <c r="I74" s="22"/>
    </row>
    <row r="75" spans="1:9" x14ac:dyDescent="0.2">
      <c r="A75" s="26" t="s">
        <v>172</v>
      </c>
      <c r="B75" s="26"/>
      <c r="C75" s="26"/>
      <c r="D75" s="30" t="s">
        <v>170</v>
      </c>
      <c r="E75" s="33">
        <f>0.23*E74</f>
        <v>0</v>
      </c>
      <c r="F75" s="33"/>
      <c r="G75" s="33"/>
    </row>
    <row r="76" spans="1:9" x14ac:dyDescent="0.2">
      <c r="A76" s="26" t="s">
        <v>173</v>
      </c>
      <c r="B76" s="26"/>
      <c r="C76" s="26"/>
      <c r="D76" s="30" t="s">
        <v>170</v>
      </c>
      <c r="E76" s="33">
        <f>1.23*E74</f>
        <v>0</v>
      </c>
      <c r="F76" s="33"/>
      <c r="G76" s="33"/>
    </row>
  </sheetData>
  <mergeCells count="6">
    <mergeCell ref="A74:C74"/>
    <mergeCell ref="E74:G74"/>
    <mergeCell ref="A75:C75"/>
    <mergeCell ref="A76:C76"/>
    <mergeCell ref="E75:G75"/>
    <mergeCell ref="E76:G76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PARK Kościuszki -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Olejniczak Marcin</dc:creator>
  <dc:description/>
  <cp:lastModifiedBy>Olejniczak Marcin</cp:lastModifiedBy>
  <cp:revision>4</cp:revision>
  <dcterms:created xsi:type="dcterms:W3CDTF">2020-11-26T12:10:32Z</dcterms:created>
  <dcterms:modified xsi:type="dcterms:W3CDTF">2020-11-26T13:19:33Z</dcterms:modified>
  <dc:language>pl-PL</dc:language>
</cp:coreProperties>
</file>