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N.271.15.2020 - BO Chodniki Lubuska, Szczepanowskiego, Reja\Dokumenty do przetargu\Załącznik nr 8\LUBUSKA\"/>
    </mc:Choice>
  </mc:AlternateContent>
  <xr:revisionPtr revIDLastSave="0" documentId="13_ncr:1_{71148DCC-DD1D-45CE-A588-583FB52164DF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rzedmiar" sheetId="5" r:id="rId1"/>
    <sheet name="KO" sheetId="2" r:id="rId2"/>
    <sheet name="ZZK" sheetId="3" r:id="rId3"/>
  </sheets>
  <definedNames>
    <definedName name="_xlnm.Print_Area" localSheetId="1">KO!$A$1:$H$44</definedName>
    <definedName name="_xlnm.Print_Area" localSheetId="0">Przedmiar!$A$1:$E$34</definedName>
    <definedName name="_xlnm.Print_Area" localSheetId="2">ZZK!$A$1:$I$20</definedName>
    <definedName name="_xlnm.Print_Titles" localSheetId="0">Przedmiar!$4:$5</definedName>
  </definedNames>
  <calcPr calcId="181029" iterate="1" fullPrecision="0"/>
</workbook>
</file>

<file path=xl/calcChain.xml><?xml version="1.0" encoding="utf-8"?>
<calcChain xmlns="http://schemas.openxmlformats.org/spreadsheetml/2006/main">
  <c r="G9" i="5" l="1"/>
  <c r="G7" i="5" s="1"/>
  <c r="H9" i="5"/>
  <c r="H7" i="5" s="1"/>
  <c r="E17" i="5"/>
  <c r="G19" i="5"/>
  <c r="H19" i="5"/>
  <c r="G22" i="5"/>
  <c r="H22" i="5"/>
  <c r="G25" i="5"/>
  <c r="H25" i="5"/>
  <c r="H12" i="3"/>
  <c r="H13" i="3" s="1"/>
  <c r="G12" i="3"/>
  <c r="G13" i="3" s="1"/>
  <c r="F12" i="3"/>
  <c r="E12" i="3"/>
  <c r="E14" i="3" s="1"/>
  <c r="D12" i="3"/>
  <c r="H14" i="3"/>
  <c r="F14" i="3"/>
  <c r="D14" i="3"/>
  <c r="F13" i="3"/>
  <c r="D13" i="3"/>
  <c r="H37" i="2"/>
  <c r="I11" i="3" s="1"/>
  <c r="H27" i="2"/>
  <c r="I9" i="3" s="1"/>
  <c r="H19" i="2"/>
  <c r="I7" i="3" s="1"/>
  <c r="H15" i="2"/>
  <c r="E13" i="3" l="1"/>
  <c r="H34" i="2"/>
  <c r="I10" i="3" s="1"/>
  <c r="H23" i="2"/>
  <c r="I8" i="3" s="1"/>
  <c r="G14" i="3"/>
  <c r="I6" i="3"/>
  <c r="H38" i="2" l="1"/>
  <c r="I12" i="3"/>
  <c r="I13" i="3" s="1"/>
  <c r="I14" i="3" s="1"/>
</calcChain>
</file>

<file path=xl/sharedStrings.xml><?xml version="1.0" encoding="utf-8"?>
<sst xmlns="http://schemas.openxmlformats.org/spreadsheetml/2006/main" count="238" uniqueCount="125">
  <si>
    <t>Przebudowa chodnika na ulicy Lubuskiej w Lesznie od ul.Wolińskiej do ul. Miśnieńskiej</t>
  </si>
  <si>
    <t>Lp.</t>
  </si>
  <si>
    <t>KodCPV</t>
  </si>
  <si>
    <t>Pozycja Specyfikacji Technicznej</t>
  </si>
  <si>
    <t>Wyszczególnienie elementów rozliczeniowych</t>
  </si>
  <si>
    <t>Nazwa jednostki</t>
  </si>
  <si>
    <t>Ilość
jednostek</t>
  </si>
  <si>
    <t>Cena jedn. (PLN*)</t>
  </si>
  <si>
    <t>Wartość (PLN*)
II etap</t>
  </si>
  <si>
    <t>ROBOTY PRZYGOTOWAWCZE</t>
  </si>
  <si>
    <t>45100000-8</t>
  </si>
  <si>
    <t>D.01.01.01A.</t>
  </si>
  <si>
    <t xml:space="preserve">Roboty pomiarowe - odtworzenie trasy i punktów pomiarowych </t>
  </si>
  <si>
    <t>km</t>
  </si>
  <si>
    <t>45233140-2</t>
  </si>
  <si>
    <t>D.03.02.01A</t>
  </si>
  <si>
    <t xml:space="preserve">Regulacja wysokościowa istniejących urządzeń infrastruktury technicznej </t>
  </si>
  <si>
    <t>szt</t>
  </si>
  <si>
    <t xml:space="preserve">Regulacja  włazów kanalizacyjnych </t>
  </si>
  <si>
    <t>D.01.02.04</t>
  </si>
  <si>
    <t>Roboty rozbiórkowe płytki betonowej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</si>
  <si>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</si>
  <si>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Rozbiórka nawierzchni z trylinki</t>
  </si>
  <si>
    <t>Rozbiórka podbudowy  betonowej</t>
  </si>
  <si>
    <t>Rozbiórka krawężnika betonowego</t>
  </si>
  <si>
    <t>mb</t>
  </si>
  <si>
    <t>Rozbiórka obrzeża betonowego</t>
  </si>
  <si>
    <t xml:space="preserve">RAZEM   ROBOTY PRZYGOTOWAWCZE                                                                                                </t>
  </si>
  <si>
    <t xml:space="preserve">                    ROBOTY ZIEMNE</t>
  </si>
  <si>
    <t>D.02.01.01</t>
  </si>
  <si>
    <t>Wykonanie koryta z odwozem gruntu na odkład na 10 km</t>
  </si>
  <si>
    <r>
      <t>m</t>
    </r>
    <r>
      <rPr>
        <vertAlign val="superscript"/>
        <sz val="10"/>
        <color rgb="FF000000"/>
        <rFont val="Arial"/>
        <family val="2"/>
        <charset val="238"/>
      </rPr>
      <t>3</t>
    </r>
  </si>
  <si>
    <t>D.04.01.01.</t>
  </si>
  <si>
    <t>Profilowanie i zagęszczenie podłoża</t>
  </si>
  <si>
    <t xml:space="preserve">RAZEM   ROBOTY ZIEMNE                                                                                              </t>
  </si>
  <si>
    <t xml:space="preserve">                    PODBUDOWY</t>
  </si>
  <si>
    <t>11</t>
  </si>
  <si>
    <t>D.04.04.02.</t>
  </si>
  <si>
    <t>Podbudowa zasadnicza z kamienia łamanego stabilizowanego mechanicznie 0/31,5 gr. 15 cm ( zjazdy do posesji )</t>
  </si>
  <si>
    <t>12</t>
  </si>
  <si>
    <t>D.04.05.01A.</t>
  </si>
  <si>
    <t>Warstwa wzmacniająca podłoże z gruntu stabilizowanego cementem gr. 15 cm, (chodniki i zjazdy do posesji )</t>
  </si>
  <si>
    <t>RAZEM PODBUDOWY</t>
  </si>
  <si>
    <t xml:space="preserve">                   NAWIERZCHNIE</t>
  </si>
  <si>
    <t>D.05.03.23A</t>
  </si>
  <si>
    <t>Ułożenie kostki betonowej brukowej  gr. 8,0 cm szarej , na podsypce cementowo - piaskowej gr. 3,0 cm - chodnik</t>
  </si>
  <si>
    <t>D.05.03.05B</t>
  </si>
  <si>
    <t>Ułożenie kostki betonowej brukowej gr. 8 cm kolorowej, na podsypce cementowo- piaskowej gr 3 cm- zjazdy do posesji</t>
  </si>
  <si>
    <t xml:space="preserve">                  ELEMENTY ULIC</t>
  </si>
  <si>
    <t>D.08.01.01</t>
  </si>
  <si>
    <t>Ustawienie krawężnika betonowego 15x30 cm  na podsypce cementowo-piaskowej gr. 3,0 cm wraz z ławą betonową z oporem</t>
  </si>
  <si>
    <t>Ułożenie krawężnika betonowego 15x22 cm - najazdowego- na podsypce cementowo - piaskowej gr 3,0 cm wraz z ławą betonową z oporem</t>
  </si>
  <si>
    <t>D.08.01.01A</t>
  </si>
  <si>
    <t>Ułożenie opornika betonowego na ławie betonowej z oporem</t>
  </si>
  <si>
    <t>Ustawienie obrzeża betonowego na ławie betonowej z oporem</t>
  </si>
  <si>
    <t>D.08.05.06A</t>
  </si>
  <si>
    <t>Ułożenie ścieku z dwóch rzędów kostki betonowej na ławie betonowej</t>
  </si>
  <si>
    <t>RAZEM  ELEMENTY  ULIC</t>
  </si>
  <si>
    <t xml:space="preserve">                ZIELEŃ</t>
  </si>
  <si>
    <t xml:space="preserve">  </t>
  </si>
  <si>
    <t>Roboty ziemne - wykonanie poboczy i zieleni</t>
  </si>
  <si>
    <t>RAZEM  ZIELEŃ</t>
  </si>
  <si>
    <t>OGÓŁEM - suma pozycji 1 - 20</t>
  </si>
  <si>
    <t>* Ceny jednostkowe i wartości robót należy podawać w PLN  z dokładnością do  0,01 PLN</t>
  </si>
  <si>
    <t>ZBIORCZE ZESTAWIENIE KOSZTÓW INWESTYCJI</t>
  </si>
  <si>
    <t>Odcinek I</t>
  </si>
  <si>
    <t>Odcinek II</t>
  </si>
  <si>
    <t>Odcinek III</t>
  </si>
  <si>
    <t>Odcinek IV</t>
  </si>
  <si>
    <t>Odcinek V</t>
  </si>
  <si>
    <t>R A Z E M</t>
  </si>
  <si>
    <t>BRANŻA  DROGOWA</t>
  </si>
  <si>
    <t>D.01.00.00.</t>
  </si>
  <si>
    <t>D.02.00.00.</t>
  </si>
  <si>
    <t>ROBOTY ZIEMNE</t>
  </si>
  <si>
    <t>D.04.00.00.</t>
  </si>
  <si>
    <t>PODBUDOWY</t>
  </si>
  <si>
    <t>D.05.00.00.</t>
  </si>
  <si>
    <t>NAWIERZCHNIE</t>
  </si>
  <si>
    <t>D.08.00.00</t>
  </si>
  <si>
    <t>ELEMENTY  ULIC</t>
  </si>
  <si>
    <t>ROBOTY WYKOŃCZENIOWE</t>
  </si>
  <si>
    <t>Razem - suma poz. 1 do 6</t>
  </si>
  <si>
    <t>Podatek VAT - 23%  poz. 7</t>
  </si>
  <si>
    <t>OGÓŁEM - suma poz.  7 i 8</t>
  </si>
  <si>
    <t>* Ceny jednostkowe i wartości robót należy podawać w PLN  z dokładnością do  0,01 PLN.</t>
  </si>
  <si>
    <t xml:space="preserve">    Ceny jednostkowe należy podawać bez VAT</t>
  </si>
  <si>
    <t>Sporządził:</t>
  </si>
  <si>
    <t>m2</t>
  </si>
  <si>
    <t>D.02.01.01.</t>
  </si>
  <si>
    <t>ZIELEŃ</t>
  </si>
  <si>
    <t>Ułożenie ścieku z dwóch rzędów kostki betonowej gr 8 cm, na ławie betonowej</t>
  </si>
  <si>
    <t>19</t>
  </si>
  <si>
    <t>D.08.01.01.</t>
  </si>
  <si>
    <t>18</t>
  </si>
  <si>
    <t>17</t>
  </si>
  <si>
    <t xml:space="preserve">Ustawienie krawężników  betonowych  15x22 cm -najazdowych- na podsypce cementowo - piaskowej grubości 3 cm wraz z  ławą  betonową z oporem                                                                                        </t>
  </si>
  <si>
    <t>Ustawienie krawężnika betonowego15x30 na pods. Cem. Piask. Gr 3 cm wraz z ławą bet. I oporem</t>
  </si>
  <si>
    <t>XXX</t>
  </si>
  <si>
    <t>D.08.00.00.</t>
  </si>
  <si>
    <t>Ułożenie kostki betonowej brukowej  gr 8 cm kolorowej ,na pods. Cem. Piask. Gr 3 cm -zjazdy</t>
  </si>
  <si>
    <t>D.05.03.05A</t>
  </si>
  <si>
    <t>Ułożenie kostki betonowej brukowej gr 8 cm szarej na podsypce c.p gr 3,0 cm -chodnik</t>
  </si>
  <si>
    <t xml:space="preserve">Wykonanie podbudowy z gruntu stabilizowanego cementem gr 15,0 cm      o Rm 5,0 MPa    chodnik   + zjazdy                                                                       </t>
  </si>
  <si>
    <t xml:space="preserve">Podbudowa zasadnicza z kamienia łamanego stabilizowanego mechanicznie 0/31,5 gr. 15 cm  - zjazdy </t>
  </si>
  <si>
    <t xml:space="preserve">Profilowanie i zagęszczenie podłoża    340+51                                             </t>
  </si>
  <si>
    <t>m3</t>
  </si>
  <si>
    <t>Wykonanie koryta   340x0,15+51x0,3</t>
  </si>
  <si>
    <t>D.01.02.04.</t>
  </si>
  <si>
    <t>Rozbiórka krawężnika betonowego betonowej</t>
  </si>
  <si>
    <t>Rozbiórka podbudowy betonowej</t>
  </si>
  <si>
    <t>Roboty nawierzchni z trylinki</t>
  </si>
  <si>
    <t>Roboty rozbiórkowe płytkii betonowej</t>
  </si>
  <si>
    <t>Regulacja włazów kanalizacyjnych, telekomunikacja</t>
  </si>
  <si>
    <t>D.03.02.01A.</t>
  </si>
  <si>
    <t>Regulacja wysokościowa istniejących  urządzeń infrastruktury technicznej</t>
  </si>
  <si>
    <t>WYMAGANIA OGÓLNE</t>
  </si>
  <si>
    <t>DM.00.00.00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</si>
  <si>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</si>
  <si>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Wartość (PLN*) - OGÓŁEM</t>
  </si>
  <si>
    <t>Wartość ETAPU  II</t>
  </si>
  <si>
    <t>Ilość</t>
  </si>
  <si>
    <t>PROJEKT ZAGOSPODAROWANIA ULICY LUBUSKIEJ W LESZNIE
OD UL. WOLIŃSKIEJ DO UL. MIŚNIEŃSKIEJ</t>
  </si>
  <si>
    <t>PRZEDMIAR ROBÓT</t>
  </si>
  <si>
    <t>KOSZTORYS  OFERTOWY  -  BARANŻA  DROGOWA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</si>
</sst>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&quot; &quot;;[Red]&quot;-&quot;#,##0&quot; &quot;"/>
    <numFmt numFmtId="166" formatCode="#,##0.00&quot;,     &quot;;&quot;-&quot;#,##0.00&quot;,     &quot;;&quot; -&quot;#&quot;      &quot;;@&quot; &quot;"/>
    <numFmt numFmtId="167" formatCode="#,##0&quot; F &quot;;[Red]&quot;(&quot;#,##0&quot; F)&quot;"/>
    <numFmt numFmtId="168" formatCode="#,##0.00&quot; F &quot;;[Red]&quot;(&quot;#,##0.00&quot; F)&quot;"/>
    <numFmt numFmtId="169" formatCode="&quot; &quot;#,##0.00&quot;    &quot;;&quot;-&quot;#,##0.00&quot;    &quot;;&quot; -&quot;00&quot;    &quot;;&quot; &quot;@&quot; &quot;"/>
  </numFmts>
  <fonts count="59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FFFFFF"/>
      <name val="Czcionka tekstu podstawowego"/>
      <charset val="238"/>
    </font>
    <font>
      <sz val="11"/>
      <color rgb="FF000000"/>
      <name val="Helv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sz val="11"/>
      <color rgb="FF3F3F76"/>
      <name val="Czcionka tekstu podstawowego"/>
      <charset val="238"/>
    </font>
    <font>
      <b/>
      <sz val="11"/>
      <color rgb="FF333333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zcionka tekstu podstawowego"/>
      <charset val="238"/>
    </font>
    <font>
      <sz val="11"/>
      <color rgb="FFFA7D00"/>
      <name val="Czcionka tekstu podstawowego"/>
      <charset val="238"/>
    </font>
    <font>
      <b/>
      <sz val="11"/>
      <color rgb="FFFFFFFF"/>
      <name val="Czcionka tekstu podstawowego"/>
      <charset val="238"/>
    </font>
    <font>
      <sz val="11"/>
      <color rgb="FFFF9900"/>
      <name val="Calibri"/>
      <family val="2"/>
      <charset val="238"/>
    </font>
    <font>
      <b/>
      <sz val="15"/>
      <color rgb="FF003366"/>
      <name val="Czcionka tekstu podstawowego"/>
      <charset val="238"/>
    </font>
    <font>
      <b/>
      <sz val="15"/>
      <color rgb="FF1F497D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3"/>
      <color rgb="FF1F497D"/>
      <name val="Czcionka tekstu podstawowego"/>
      <charset val="238"/>
    </font>
    <font>
      <b/>
      <sz val="11"/>
      <color rgb="FF003366"/>
      <name val="Czcionka tekstu podstawowego"/>
      <charset val="238"/>
    </font>
    <font>
      <b/>
      <sz val="11"/>
      <color rgb="FF1F497D"/>
      <name val="Czcionka tekstu podstawowego"/>
      <charset val="238"/>
    </font>
    <font>
      <sz val="11"/>
      <color rgb="FF993300"/>
      <name val="Calibri"/>
      <family val="2"/>
      <charset val="238"/>
    </font>
    <font>
      <sz val="11"/>
      <color rgb="FF993300"/>
      <name val="Czcionka tekstu podstawowego"/>
      <charset val="238"/>
    </font>
    <font>
      <sz val="11"/>
      <color rgb="FF9C6500"/>
      <name val="Czcionka tekstu podstawowego"/>
      <charset val="238"/>
    </font>
    <font>
      <sz val="11"/>
      <color rgb="FF000000"/>
      <name val="Arial CE"/>
      <charset val="238"/>
    </font>
    <font>
      <sz val="11"/>
      <color rgb="FF000000"/>
      <name val="Times New Roman"/>
      <family val="1"/>
      <charset val="238"/>
    </font>
    <font>
      <b/>
      <sz val="11"/>
      <color rgb="FFFF9900"/>
      <name val="Czcionka tekstu podstawowego"/>
      <charset val="238"/>
    </font>
    <font>
      <b/>
      <sz val="11"/>
      <color rgb="FFFA7D00"/>
      <name val="Czcionka tekstu podstawowego"/>
      <charset val="238"/>
    </font>
    <font>
      <b/>
      <sz val="11"/>
      <color rgb="FF333333"/>
      <name val="Calibri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zcionka tekstu podstawowego"/>
      <charset val="238"/>
    </font>
    <font>
      <sz val="11"/>
      <color rgb="FFFF0000"/>
      <name val="Czcionka tekstu podstawowego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b/>
      <sz val="18"/>
      <color rgb="FF1F497D"/>
      <name val="Cambria"/>
      <family val="1"/>
      <charset val="238"/>
    </font>
    <font>
      <sz val="11"/>
      <color rgb="FFFF0000"/>
      <name val="Calibri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zcionka tekstu podstawowego"/>
      <charset val="238"/>
    </font>
    <font>
      <b/>
      <sz val="14"/>
      <color rgb="FF000000"/>
      <name val="Arial Black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CE6F1"/>
        <bgColor rgb="FFDCE6F1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4DFEC"/>
        <bgColor rgb="FFE4DFEC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8CCE4"/>
        <bgColor rgb="FFB8CCE4"/>
      </patternFill>
    </fill>
    <fill>
      <patternFill patternType="solid">
        <fgColor rgb="FFE6B8B7"/>
        <bgColor rgb="FFE6B8B7"/>
      </patternFill>
    </fill>
    <fill>
      <patternFill patternType="solid">
        <fgColor rgb="FFD8E4BC"/>
        <bgColor rgb="FFD8E4BC"/>
      </patternFill>
    </fill>
    <fill>
      <patternFill patternType="solid">
        <fgColor rgb="FFCCC0DA"/>
        <bgColor rgb="FFCCC0DA"/>
      </patternFill>
    </fill>
    <fill>
      <patternFill patternType="solid">
        <fgColor rgb="FFB7DEE8"/>
        <bgColor rgb="FFB7DEE8"/>
      </patternFill>
    </fill>
    <fill>
      <patternFill patternType="solid">
        <fgColor rgb="FFFCD5B4"/>
        <bgColor rgb="FFFCD5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5B3D7"/>
        <bgColor rgb="FF95B3D7"/>
      </patternFill>
    </fill>
    <fill>
      <patternFill patternType="solid">
        <fgColor rgb="FFDA9694"/>
        <bgColor rgb="FFDA9694"/>
      </patternFill>
    </fill>
    <fill>
      <patternFill patternType="solid">
        <fgColor rgb="FFC4D79B"/>
        <bgColor rgb="FFC4D79B"/>
      </patternFill>
    </fill>
    <fill>
      <patternFill patternType="solid">
        <fgColor rgb="FFB1A0C7"/>
        <bgColor rgb="FFB1A0C7"/>
      </patternFill>
    </fill>
    <fill>
      <patternFill patternType="solid">
        <fgColor rgb="FF92CDDC"/>
        <bgColor rgb="FF92CDDC"/>
      </patternFill>
    </fill>
    <fill>
      <patternFill patternType="solid">
        <fgColor rgb="FFFABF8F"/>
        <bgColor rgb="FFFABF8F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2F2F2"/>
        <bgColor rgb="FFF2F2F2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</fills>
  <borders count="1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/>
      <top style="medium">
        <color rgb="FF339966"/>
      </top>
      <bottom/>
      <diagonal/>
    </border>
    <border>
      <left style="dotted">
        <color rgb="FF339966"/>
      </left>
      <right style="medium">
        <color rgb="FF339966"/>
      </right>
      <top style="medium">
        <color rgb="FF339966"/>
      </top>
      <bottom/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/>
      <top style="thin">
        <color rgb="FF339966"/>
      </top>
      <bottom style="double">
        <color rgb="FF339966"/>
      </bottom>
      <diagonal/>
    </border>
    <border>
      <left style="dotted">
        <color rgb="FF339966"/>
      </left>
      <right style="medium">
        <color rgb="FF339966"/>
      </right>
      <top style="thin">
        <color rgb="FF339966"/>
      </top>
      <bottom style="double">
        <color rgb="FF339966"/>
      </bottom>
      <diagonal/>
    </border>
    <border>
      <left style="medium">
        <color rgb="FF339966"/>
      </left>
      <right/>
      <top style="double">
        <color rgb="FF339966"/>
      </top>
      <bottom style="double">
        <color rgb="FF339966"/>
      </bottom>
      <diagonal/>
    </border>
    <border>
      <left/>
      <right/>
      <top style="double">
        <color rgb="FF339966"/>
      </top>
      <bottom style="double">
        <color rgb="FF339966"/>
      </bottom>
      <diagonal/>
    </border>
    <border>
      <left/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double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/>
      <right/>
      <top/>
      <bottom style="medium">
        <color rgb="FF339966"/>
      </bottom>
      <diagonal/>
    </border>
    <border>
      <left style="thin">
        <color rgb="FF339966"/>
      </left>
      <right/>
      <top/>
      <bottom/>
      <diagonal/>
    </border>
    <border>
      <left/>
      <right style="medium">
        <color rgb="FF339966"/>
      </right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/>
      <top style="medium">
        <color rgb="FF339966"/>
      </top>
      <bottom style="medium">
        <color rgb="FF339966"/>
      </bottom>
      <diagonal/>
    </border>
    <border>
      <left/>
      <right style="thin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/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/>
      <bottom/>
      <diagonal/>
    </border>
    <border>
      <left style="thin">
        <color rgb="FF339966"/>
      </left>
      <right style="thin">
        <color rgb="FF339966"/>
      </right>
      <top/>
      <bottom/>
      <diagonal/>
    </border>
    <border>
      <left style="dotted">
        <color rgb="FF339966"/>
      </left>
      <right style="medium">
        <color rgb="FF339966"/>
      </right>
      <top/>
      <bottom/>
      <diagonal/>
    </border>
    <border>
      <left style="medium">
        <color rgb="FF339966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/>
      <top/>
      <bottom style="medium">
        <color rgb="FF339966"/>
      </bottom>
      <diagonal/>
    </border>
    <border>
      <left/>
      <right/>
      <top style="thin">
        <color rgb="FF4F6228"/>
      </top>
      <bottom/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/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/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/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/>
      <top style="thin">
        <color rgb="FF339966"/>
      </top>
      <bottom style="thin">
        <color rgb="FF339966"/>
      </bottom>
      <diagonal/>
    </border>
    <border>
      <left/>
      <right/>
      <top style="thin">
        <color rgb="FF339966"/>
      </top>
      <bottom style="thin">
        <color rgb="FF339966"/>
      </bottom>
      <diagonal/>
    </border>
    <border>
      <left/>
      <right style="thin">
        <color rgb="FF339966"/>
      </right>
      <top style="thin">
        <color rgb="FF339966"/>
      </top>
      <bottom style="thin">
        <color rgb="FF339966"/>
      </bottom>
      <diagonal/>
    </border>
    <border>
      <left/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/>
      <top style="thin">
        <color rgb="FF339966"/>
      </top>
      <bottom style="medium">
        <color rgb="FF339966"/>
      </bottom>
      <diagonal/>
    </border>
    <border>
      <left/>
      <right/>
      <top style="thin">
        <color rgb="FF339966"/>
      </top>
      <bottom style="medium">
        <color rgb="FF339966"/>
      </bottom>
      <diagonal/>
    </border>
    <border>
      <left/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/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tted">
        <color indexed="57"/>
      </right>
      <top/>
      <bottom/>
      <diagonal/>
    </border>
    <border>
      <left style="thin">
        <color indexed="57"/>
      </left>
      <right/>
      <top/>
      <bottom/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dotted">
        <color indexed="57"/>
      </right>
      <top style="thin">
        <color indexed="57"/>
      </top>
      <bottom/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dotted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double">
        <color indexed="57"/>
      </bottom>
      <diagonal/>
    </border>
  </borders>
  <cellStyleXfs count="222">
    <xf numFmtId="0" fontId="0" fillId="0" borderId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Font="0" applyBorder="0" applyAlignment="0" applyProtection="0"/>
    <xf numFmtId="0" fontId="1" fillId="15" borderId="0" applyNumberFormat="0" applyFont="0" applyBorder="0" applyAlignment="0" applyProtection="0"/>
    <xf numFmtId="0" fontId="1" fillId="16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14" borderId="0" applyNumberFormat="0" applyFont="0" applyBorder="0" applyAlignment="0" applyProtection="0"/>
    <xf numFmtId="0" fontId="1" fillId="17" borderId="0" applyNumberFormat="0" applyFon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5" borderId="0" applyNumberFormat="0" applyBorder="0" applyAlignment="0" applyProtection="0"/>
    <xf numFmtId="0" fontId="2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7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31" borderId="0" applyNumberFormat="0" applyBorder="0" applyAlignment="0" applyProtection="0"/>
    <xf numFmtId="0" fontId="4" fillId="26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33" borderId="0" applyNumberFormat="0" applyBorder="0" applyAlignment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5" borderId="0" applyNumberFormat="0" applyBorder="0" applyAlignment="0" applyProtection="0"/>
    <xf numFmtId="0" fontId="4" fillId="39" borderId="0" applyNumberFormat="0" applyBorder="0" applyAlignment="0" applyProtection="0"/>
    <xf numFmtId="0" fontId="4" fillId="36" borderId="0" applyNumberFormat="0" applyBorder="0" applyAlignment="0" applyProtection="0"/>
    <xf numFmtId="0" fontId="4" fillId="40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26" borderId="0" applyNumberFormat="0" applyBorder="0" applyAlignment="0" applyProtection="0"/>
    <xf numFmtId="0" fontId="4" fillId="42" borderId="0" applyNumberFormat="0" applyBorder="0" applyAlignment="0" applyProtection="0"/>
    <xf numFmtId="0" fontId="4" fillId="37" borderId="0" applyNumberFormat="0" applyBorder="0" applyAlignment="0" applyProtection="0"/>
    <xf numFmtId="0" fontId="4" fillId="43" borderId="0" applyNumberFormat="0" applyBorder="0" applyAlignment="0" applyProtection="0"/>
    <xf numFmtId="0" fontId="6" fillId="3" borderId="0" applyNumberFormat="0" applyBorder="0" applyAlignment="0" applyProtection="0"/>
    <xf numFmtId="0" fontId="7" fillId="44" borderId="6" applyNumberFormat="0" applyAlignment="0" applyProtection="0"/>
    <xf numFmtId="0" fontId="8" fillId="45" borderId="7" applyNumberFormat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7" borderId="6" applyNumberFormat="0" applyAlignment="0" applyProtection="0"/>
    <xf numFmtId="0" fontId="10" fillId="7" borderId="1" applyNumberFormat="0" applyAlignment="0" applyProtection="0"/>
    <xf numFmtId="0" fontId="11" fillId="44" borderId="8" applyNumberFormat="0" applyAlignment="0" applyProtection="0"/>
    <xf numFmtId="0" fontId="12" fillId="46" borderId="2" applyNumberFormat="0" applyAlignment="0" applyProtection="0"/>
    <xf numFmtId="0" fontId="13" fillId="4" borderId="0" applyNumberFormat="0" applyBorder="0" applyAlignment="0" applyProtection="0"/>
    <xf numFmtId="0" fontId="14" fillId="47" borderId="0" applyNumberFormat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6" applyNumberFormat="0" applyAlignment="0" applyProtection="0"/>
    <xf numFmtId="0" fontId="21" fillId="0" borderId="12" applyNumberFormat="0" applyFill="0" applyAlignment="0" applyProtection="0"/>
    <xf numFmtId="0" fontId="22" fillId="0" borderId="3" applyNumberFormat="0" applyFill="0" applyAlignment="0" applyProtection="0"/>
    <xf numFmtId="0" fontId="23" fillId="45" borderId="7" applyNumberFormat="0" applyAlignment="0" applyProtection="0"/>
    <xf numFmtId="0" fontId="23" fillId="48" borderId="4" applyNumberFormat="0" applyAlignment="0" applyProtection="0"/>
    <xf numFmtId="0" fontId="24" fillId="0" borderId="12" applyNumberFormat="0" applyFill="0" applyAlignment="0" applyProtection="0"/>
    <xf numFmtId="0" fontId="25" fillId="0" borderId="9" applyNumberFormat="0" applyFill="0" applyAlignment="0" applyProtection="0"/>
    <xf numFmtId="0" fontId="26" fillId="0" borderId="13" applyNumberFormat="0" applyFill="0" applyAlignment="0" applyProtection="0"/>
    <xf numFmtId="0" fontId="27" fillId="0" borderId="10" applyNumberFormat="0" applyFill="0" applyAlignment="0" applyProtection="0"/>
    <xf numFmtId="0" fontId="28" fillId="0" borderId="14" applyNumberFormat="0" applyFill="0" applyAlignment="0" applyProtection="0"/>
    <xf numFmtId="0" fontId="29" fillId="0" borderId="11" applyNumberFormat="0" applyFill="0" applyAlignment="0" applyProtection="0"/>
    <xf numFmtId="0" fontId="30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49" borderId="0" applyNumberFormat="0" applyBorder="0" applyAlignment="0" applyProtection="0"/>
    <xf numFmtId="0" fontId="32" fillId="49" borderId="0" applyNumberFormat="0" applyBorder="0" applyAlignment="0" applyProtection="0"/>
    <xf numFmtId="0" fontId="33" fillId="50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4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51" borderId="16" applyNumberFormat="0" applyFont="0" applyAlignment="0" applyProtection="0"/>
    <xf numFmtId="0" fontId="36" fillId="44" borderId="6" applyNumberFormat="0" applyAlignment="0" applyProtection="0"/>
    <xf numFmtId="0" fontId="37" fillId="46" borderId="1" applyNumberFormat="0" applyAlignment="0" applyProtection="0"/>
    <xf numFmtId="0" fontId="1" fillId="0" borderId="0" applyNumberFormat="0" applyFont="0" applyFill="0" applyBorder="0" applyProtection="0">
      <alignment vertical="top" wrapText="1"/>
    </xf>
    <xf numFmtId="0" fontId="38" fillId="44" borderId="8" applyNumberFormat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9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51" borderId="16" applyNumberFormat="0" applyFont="0" applyAlignment="0" applyProtection="0"/>
    <xf numFmtId="0" fontId="1" fillId="51" borderId="5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52" borderId="0" applyNumberFormat="0" applyBorder="0" applyAlignment="0" applyProtection="0"/>
    <xf numFmtId="0" fontId="54" fillId="0" borderId="0" applyNumberFormat="0" applyFont="0" applyFill="0" applyBorder="0" applyAlignment="0" applyProtection="0">
      <alignment vertical="top"/>
    </xf>
  </cellStyleXfs>
  <cellXfs count="267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0" fontId="50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1" fontId="0" fillId="0" borderId="23" xfId="0" applyNumberFormat="1" applyBorder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44" fillId="13" borderId="28" xfId="0" applyFont="1" applyFill="1" applyBorder="1" applyAlignment="1">
      <alignment horizontal="left" vertical="center" wrapText="1"/>
    </xf>
    <xf numFmtId="164" fontId="0" fillId="13" borderId="28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3" borderId="29" xfId="0" applyNumberForma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49" fontId="0" fillId="0" borderId="34" xfId="0" applyNumberFormat="1" applyBorder="1" applyAlignment="1">
      <alignment horizontal="left" vertical="center" wrapText="1"/>
    </xf>
    <xf numFmtId="164" fontId="0" fillId="0" borderId="34" xfId="0" applyNumberFormat="1" applyFill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49" fontId="0" fillId="0" borderId="37" xfId="0" applyNumberFormat="1" applyBorder="1" applyAlignment="1">
      <alignment horizontal="left" vertical="center" wrapText="1"/>
    </xf>
    <xf numFmtId="4" fontId="0" fillId="0" borderId="37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3" xfId="0" applyBorder="1" applyAlignment="1">
      <alignment horizontal="left" vertical="center" wrapText="1"/>
    </xf>
    <xf numFmtId="49" fontId="44" fillId="0" borderId="44" xfId="0" applyNumberFormat="1" applyFont="1" applyBorder="1" applyAlignment="1">
      <alignment horizontal="left" vertical="center" wrapText="1"/>
    </xf>
    <xf numFmtId="164" fontId="0" fillId="0" borderId="45" xfId="0" applyNumberFormat="1" applyBorder="1" applyAlignment="1">
      <alignment horizontal="center" vertical="center"/>
    </xf>
    <xf numFmtId="164" fontId="0" fillId="0" borderId="43" xfId="0" applyNumberFormat="1" applyFill="1" applyBorder="1" applyAlignment="1">
      <alignment horizontal="center" vertical="center"/>
    </xf>
    <xf numFmtId="4" fontId="0" fillId="0" borderId="43" xfId="0" applyNumberFormat="1" applyBorder="1" applyAlignment="1">
      <alignment horizontal="center" vertical="center"/>
    </xf>
    <xf numFmtId="4" fontId="44" fillId="0" borderId="46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31" xfId="0" applyNumberFormat="1" applyBorder="1" applyAlignment="1">
      <alignment vertical="center" wrapText="1"/>
    </xf>
    <xf numFmtId="49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4" xfId="0" applyNumberFormat="1" applyBorder="1" applyAlignment="1">
      <alignment vertical="center" wrapText="1"/>
    </xf>
    <xf numFmtId="164" fontId="0" fillId="0" borderId="34" xfId="0" applyNumberFormat="1" applyFill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49" fontId="0" fillId="0" borderId="31" xfId="0" applyNumberFormat="1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49" fontId="0" fillId="0" borderId="48" xfId="0" applyNumberFormat="1" applyBorder="1" applyAlignment="1">
      <alignment horizontal="left" vertical="center" wrapText="1"/>
    </xf>
    <xf numFmtId="164" fontId="0" fillId="0" borderId="48" xfId="0" applyNumberFormat="1" applyBorder="1" applyAlignment="1">
      <alignment horizontal="center" vertical="center"/>
    </xf>
    <xf numFmtId="164" fontId="0" fillId="0" borderId="48" xfId="0" applyNumberFormat="1" applyFill="1" applyBorder="1" applyAlignment="1">
      <alignment horizontal="center" vertical="center"/>
    </xf>
    <xf numFmtId="4" fontId="0" fillId="0" borderId="48" xfId="0" applyNumberFormat="1" applyBorder="1" applyAlignment="1">
      <alignment horizontal="center" vertical="center"/>
    </xf>
    <xf numFmtId="4" fontId="0" fillId="0" borderId="49" xfId="0" applyNumberForma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49" fontId="0" fillId="0" borderId="51" xfId="0" applyNumberFormat="1" applyBorder="1" applyAlignment="1">
      <alignment horizontal="left" vertical="center" wrapText="1"/>
    </xf>
    <xf numFmtId="164" fontId="0" fillId="0" borderId="51" xfId="0" applyNumberFormat="1" applyBorder="1" applyAlignment="1">
      <alignment horizontal="center" vertical="center"/>
    </xf>
    <xf numFmtId="164" fontId="0" fillId="0" borderId="51" xfId="0" applyNumberFormat="1" applyFill="1" applyBorder="1" applyAlignment="1">
      <alignment horizontal="center" vertical="center"/>
    </xf>
    <xf numFmtId="4" fontId="0" fillId="0" borderId="51" xfId="0" applyNumberFormat="1" applyBorder="1" applyAlignment="1">
      <alignment horizontal="center" vertical="center"/>
    </xf>
    <xf numFmtId="4" fontId="0" fillId="0" borderId="52" xfId="0" applyNumberForma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49" fontId="0" fillId="0" borderId="54" xfId="0" applyNumberFormat="1" applyBorder="1" applyAlignment="1">
      <alignment horizontal="left" vertical="center" wrapText="1"/>
    </xf>
    <xf numFmtId="164" fontId="0" fillId="0" borderId="54" xfId="0" applyNumberFormat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/>
    </xf>
    <xf numFmtId="4" fontId="0" fillId="0" borderId="54" xfId="0" applyNumberFormat="1" applyBorder="1" applyAlignment="1">
      <alignment horizontal="center" vertical="center"/>
    </xf>
    <xf numFmtId="4" fontId="0" fillId="0" borderId="55" xfId="0" applyNumberFormat="1" applyFill="1" applyBorder="1" applyAlignment="1">
      <alignment horizontal="center" vertical="center"/>
    </xf>
    <xf numFmtId="0" fontId="52" fillId="0" borderId="56" xfId="0" applyFont="1" applyBorder="1" applyAlignment="1">
      <alignment horizontal="center" vertical="center"/>
    </xf>
    <xf numFmtId="0" fontId="52" fillId="0" borderId="57" xfId="0" applyFont="1" applyBorder="1" applyAlignment="1">
      <alignment horizontal="center" vertical="center"/>
    </xf>
    <xf numFmtId="49" fontId="52" fillId="0" borderId="57" xfId="0" applyNumberFormat="1" applyFont="1" applyBorder="1" applyAlignment="1">
      <alignment vertical="center" wrapText="1"/>
    </xf>
    <xf numFmtId="0" fontId="52" fillId="0" borderId="58" xfId="0" applyFont="1" applyBorder="1" applyAlignment="1">
      <alignment horizontal="center" vertical="center"/>
    </xf>
    <xf numFmtId="164" fontId="52" fillId="0" borderId="39" xfId="0" applyNumberFormat="1" applyFont="1" applyFill="1" applyBorder="1" applyAlignment="1">
      <alignment horizontal="center" vertical="center"/>
    </xf>
    <xf numFmtId="0" fontId="52" fillId="0" borderId="39" xfId="0" applyFont="1" applyBorder="1" applyAlignment="1">
      <alignment horizontal="center" vertical="center"/>
    </xf>
    <xf numFmtId="4" fontId="52" fillId="0" borderId="4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top"/>
    </xf>
    <xf numFmtId="0" fontId="0" fillId="0" borderId="0" xfId="0" applyAlignment="1"/>
    <xf numFmtId="4" fontId="0" fillId="0" borderId="0" xfId="0" applyNumberFormat="1" applyAlignment="1"/>
    <xf numFmtId="0" fontId="5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4" fillId="0" borderId="0" xfId="0" applyFont="1" applyFill="1" applyAlignment="1">
      <alignment vertical="top"/>
    </xf>
    <xf numFmtId="0" fontId="44" fillId="0" borderId="60" xfId="0" applyFont="1" applyBorder="1" applyAlignment="1">
      <alignment horizontal="center" vertical="center" wrapText="1"/>
    </xf>
    <xf numFmtId="0" fontId="44" fillId="0" borderId="0" xfId="0" applyFont="1" applyFill="1" applyAlignment="1">
      <alignment vertical="top" wrapText="1"/>
    </xf>
    <xf numFmtId="0" fontId="44" fillId="0" borderId="60" xfId="0" applyFont="1" applyBorder="1" applyAlignment="1">
      <alignment horizontal="center" vertical="center"/>
    </xf>
    <xf numFmtId="0" fontId="44" fillId="0" borderId="0" xfId="0" applyFont="1" applyFill="1" applyAlignment="1">
      <alignment vertical="center"/>
    </xf>
    <xf numFmtId="4" fontId="0" fillId="0" borderId="48" xfId="0" applyNumberFormat="1" applyBorder="1" applyAlignment="1">
      <alignment horizontal="right" vertical="center"/>
    </xf>
    <xf numFmtId="4" fontId="0" fillId="0" borderId="61" xfId="0" applyNumberFormat="1" applyBorder="1" applyAlignment="1">
      <alignment horizontal="right" vertical="center"/>
    </xf>
    <xf numFmtId="4" fontId="0" fillId="0" borderId="62" xfId="0" applyNumberFormat="1" applyBorder="1" applyAlignment="1">
      <alignment horizontal="right" vertical="center"/>
    </xf>
    <xf numFmtId="1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right" vertical="center"/>
    </xf>
    <xf numFmtId="4" fontId="0" fillId="0" borderId="63" xfId="0" applyNumberFormat="1" applyBorder="1" applyAlignment="1">
      <alignment horizontal="right" vertical="center"/>
    </xf>
    <xf numFmtId="4" fontId="0" fillId="0" borderId="64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37" xfId="0" applyNumberFormat="1" applyBorder="1" applyAlignment="1">
      <alignment horizontal="center" vertical="center" wrapText="1"/>
    </xf>
    <xf numFmtId="4" fontId="0" fillId="0" borderId="37" xfId="0" applyNumberFormat="1" applyBorder="1" applyAlignment="1">
      <alignment horizontal="right" vertical="center"/>
    </xf>
    <xf numFmtId="4" fontId="0" fillId="0" borderId="65" xfId="0" applyNumberFormat="1" applyBorder="1" applyAlignment="1">
      <alignment horizontal="right" vertical="center"/>
    </xf>
    <xf numFmtId="4" fontId="0" fillId="0" borderId="66" xfId="0" applyNumberFormat="1" applyBorder="1" applyAlignment="1">
      <alignment horizontal="right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49" fontId="0" fillId="0" borderId="68" xfId="0" applyNumberFormat="1" applyBorder="1" applyAlignment="1">
      <alignment horizontal="center" vertical="center"/>
    </xf>
    <xf numFmtId="4" fontId="0" fillId="0" borderId="68" xfId="0" applyNumberFormat="1" applyBorder="1" applyAlignment="1">
      <alignment horizontal="right" vertical="center"/>
    </xf>
    <xf numFmtId="4" fontId="0" fillId="0" borderId="69" xfId="0" applyNumberFormat="1" applyBorder="1" applyAlignment="1">
      <alignment horizontal="right" vertical="center"/>
    </xf>
    <xf numFmtId="4" fontId="44" fillId="0" borderId="62" xfId="0" applyNumberFormat="1" applyFont="1" applyBorder="1" applyAlignment="1">
      <alignment horizontal="right" vertical="center"/>
    </xf>
    <xf numFmtId="49" fontId="0" fillId="0" borderId="51" xfId="0" applyNumberFormat="1" applyBorder="1" applyAlignment="1">
      <alignment horizontal="center" vertical="center"/>
    </xf>
    <xf numFmtId="4" fontId="0" fillId="0" borderId="51" xfId="0" applyNumberFormat="1" applyBorder="1" applyAlignment="1">
      <alignment horizontal="right" vertical="center"/>
    </xf>
    <xf numFmtId="4" fontId="0" fillId="0" borderId="70" xfId="0" applyNumberFormat="1" applyBorder="1" applyAlignment="1">
      <alignment horizontal="right" vertical="center"/>
    </xf>
    <xf numFmtId="4" fontId="44" fillId="0" borderId="71" xfId="0" applyNumberFormat="1" applyFont="1" applyBorder="1" applyAlignment="1">
      <alignment horizontal="right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49" fontId="0" fillId="0" borderId="73" xfId="0" applyNumberFormat="1" applyBorder="1" applyAlignment="1">
      <alignment horizontal="center" vertical="center"/>
    </xf>
    <xf numFmtId="4" fontId="46" fillId="0" borderId="73" xfId="0" applyNumberFormat="1" applyFont="1" applyBorder="1" applyAlignment="1">
      <alignment horizontal="right" vertical="center"/>
    </xf>
    <xf numFmtId="4" fontId="46" fillId="0" borderId="74" xfId="0" applyNumberFormat="1" applyFont="1" applyBorder="1" applyAlignment="1">
      <alignment horizontal="right" vertical="center"/>
    </xf>
    <xf numFmtId="4" fontId="52" fillId="0" borderId="75" xfId="0" applyNumberFormat="1" applyFont="1" applyBorder="1" applyAlignment="1">
      <alignment horizontal="right" vertical="center"/>
    </xf>
    <xf numFmtId="164" fontId="0" fillId="0" borderId="0" xfId="0" applyNumberFormat="1" applyAlignment="1"/>
    <xf numFmtId="0" fontId="0" fillId="0" borderId="76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49" fontId="0" fillId="0" borderId="78" xfId="0" applyNumberFormat="1" applyBorder="1" applyAlignment="1">
      <alignment horizontal="left" vertical="center" wrapText="1"/>
    </xf>
    <xf numFmtId="164" fontId="0" fillId="0" borderId="63" xfId="0" applyNumberFormat="1" applyBorder="1" applyAlignment="1">
      <alignment horizontal="center" vertical="center"/>
    </xf>
    <xf numFmtId="164" fontId="0" fillId="0" borderId="77" xfId="0" applyNumberFormat="1" applyFill="1" applyBorder="1" applyAlignment="1">
      <alignment horizontal="center" vertical="center" wrapText="1"/>
    </xf>
    <xf numFmtId="4" fontId="0" fillId="0" borderId="77" xfId="0" applyNumberFormat="1" applyBorder="1" applyAlignment="1">
      <alignment horizontal="center" vertical="center"/>
    </xf>
    <xf numFmtId="4" fontId="0" fillId="0" borderId="79" xfId="0" applyNumberFormat="1" applyFill="1" applyBorder="1" applyAlignment="1">
      <alignment horizontal="center" vertical="center" wrapText="1"/>
    </xf>
    <xf numFmtId="0" fontId="0" fillId="0" borderId="80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/>
    </xf>
    <xf numFmtId="49" fontId="0" fillId="0" borderId="82" xfId="0" applyNumberFormat="1" applyBorder="1" applyAlignment="1">
      <alignment horizontal="left" vertical="center" wrapText="1"/>
    </xf>
    <xf numFmtId="164" fontId="0" fillId="0" borderId="65" xfId="0" applyNumberFormat="1" applyBorder="1" applyAlignment="1">
      <alignment horizontal="center" vertical="center"/>
    </xf>
    <xf numFmtId="164" fontId="0" fillId="0" borderId="81" xfId="0" applyNumberFormat="1" applyFill="1" applyBorder="1" applyAlignment="1">
      <alignment horizontal="center" vertical="center" wrapText="1"/>
    </xf>
    <xf numFmtId="4" fontId="0" fillId="0" borderId="81" xfId="0" applyNumberFormat="1" applyBorder="1" applyAlignment="1">
      <alignment horizontal="center" vertical="center"/>
    </xf>
    <xf numFmtId="4" fontId="0" fillId="0" borderId="83" xfId="0" applyNumberFormat="1" applyFill="1" applyBorder="1" applyAlignment="1">
      <alignment horizontal="center" vertical="center" wrapText="1"/>
    </xf>
    <xf numFmtId="0" fontId="54" fillId="0" borderId="0" xfId="221" applyNumberFormat="1" applyFont="1" applyFill="1" applyBorder="1" applyAlignment="1" applyProtection="1">
      <alignment vertical="top"/>
    </xf>
    <xf numFmtId="0" fontId="54" fillId="0" borderId="0" xfId="221" applyFont="1" applyAlignment="1"/>
    <xf numFmtId="0" fontId="54" fillId="0" borderId="0" xfId="221" applyFont="1" applyAlignment="1">
      <alignment wrapText="1"/>
    </xf>
    <xf numFmtId="0" fontId="54" fillId="0" borderId="0" xfId="221" applyFont="1" applyAlignment="1">
      <alignment vertical="top"/>
    </xf>
    <xf numFmtId="0" fontId="54" fillId="0" borderId="0" xfId="221" applyFont="1" applyAlignment="1">
      <alignment horizontal="center" wrapText="1"/>
    </xf>
    <xf numFmtId="0" fontId="54" fillId="0" borderId="84" xfId="221" applyFont="1" applyBorder="1" applyAlignment="1">
      <alignment horizontal="center"/>
    </xf>
    <xf numFmtId="0" fontId="54" fillId="0" borderId="84" xfId="221" applyFont="1" applyBorder="1" applyAlignment="1">
      <alignment wrapText="1"/>
    </xf>
    <xf numFmtId="0" fontId="54" fillId="0" borderId="84" xfId="221" applyFont="1" applyBorder="1" applyAlignment="1">
      <alignment vertical="top"/>
    </xf>
    <xf numFmtId="0" fontId="54" fillId="0" borderId="84" xfId="221" applyFont="1" applyBorder="1" applyAlignment="1">
      <alignment horizontal="center" vertical="top"/>
    </xf>
    <xf numFmtId="0" fontId="55" fillId="0" borderId="84" xfId="221" applyFont="1" applyBorder="1" applyAlignment="1">
      <alignment wrapText="1"/>
    </xf>
    <xf numFmtId="4" fontId="54" fillId="0" borderId="85" xfId="221" applyNumberFormat="1" applyFont="1" applyFill="1" applyBorder="1" applyAlignment="1">
      <alignment horizontal="center"/>
    </xf>
    <xf numFmtId="4" fontId="54" fillId="0" borderId="86" xfId="221" applyNumberFormat="1" applyFont="1" applyBorder="1" applyAlignment="1">
      <alignment horizontal="center"/>
    </xf>
    <xf numFmtId="4" fontId="54" fillId="0" borderId="87" xfId="221" applyNumberFormat="1" applyFont="1" applyBorder="1" applyAlignment="1">
      <alignment horizontal="center"/>
    </xf>
    <xf numFmtId="164" fontId="54" fillId="0" borderId="88" xfId="221" applyNumberFormat="1" applyFont="1" applyFill="1" applyBorder="1" applyAlignment="1">
      <alignment horizontal="center"/>
    </xf>
    <xf numFmtId="164" fontId="54" fillId="0" borderId="87" xfId="221" applyNumberFormat="1" applyFont="1" applyBorder="1" applyAlignment="1">
      <alignment horizontal="center"/>
    </xf>
    <xf numFmtId="49" fontId="54" fillId="0" borderId="87" xfId="221" applyNumberFormat="1" applyFont="1" applyBorder="1" applyAlignment="1">
      <alignment horizontal="left" wrapText="1"/>
    </xf>
    <xf numFmtId="49" fontId="54" fillId="0" borderId="87" xfId="221" applyNumberFormat="1" applyFont="1" applyBorder="1" applyAlignment="1">
      <alignment horizontal="center" vertical="top"/>
    </xf>
    <xf numFmtId="0" fontId="55" fillId="0" borderId="0" xfId="221" applyNumberFormat="1" applyFont="1" applyFill="1" applyBorder="1" applyAlignment="1" applyProtection="1">
      <alignment vertical="center"/>
    </xf>
    <xf numFmtId="4" fontId="55" fillId="0" borderId="85" xfId="221" applyNumberFormat="1" applyFont="1" applyFill="1" applyBorder="1" applyAlignment="1">
      <alignment horizontal="center" vertical="center"/>
    </xf>
    <xf numFmtId="4" fontId="55" fillId="0" borderId="86" xfId="221" applyNumberFormat="1" applyFont="1" applyBorder="1" applyAlignment="1">
      <alignment horizontal="center" vertical="center"/>
    </xf>
    <xf numFmtId="4" fontId="55" fillId="0" borderId="87" xfId="221" applyNumberFormat="1" applyFont="1" applyBorder="1" applyAlignment="1">
      <alignment horizontal="center" vertical="center"/>
    </xf>
    <xf numFmtId="0" fontId="54" fillId="0" borderId="89" xfId="221" applyFont="1" applyFill="1" applyBorder="1" applyAlignment="1">
      <alignment horizontal="center" vertical="center"/>
    </xf>
    <xf numFmtId="0" fontId="54" fillId="0" borderId="87" xfId="221" applyFont="1" applyBorder="1" applyAlignment="1">
      <alignment horizontal="center" vertical="center"/>
    </xf>
    <xf numFmtId="0" fontId="54" fillId="0" borderId="87" xfId="221" applyFont="1" applyBorder="1" applyAlignment="1">
      <alignment horizontal="left" vertical="center" wrapText="1"/>
    </xf>
    <xf numFmtId="4" fontId="55" fillId="0" borderId="90" xfId="221" applyNumberFormat="1" applyFont="1" applyFill="1" applyBorder="1" applyAlignment="1">
      <alignment horizontal="center" vertical="center"/>
    </xf>
    <xf numFmtId="4" fontId="55" fillId="0" borderId="91" xfId="221" applyNumberFormat="1" applyFont="1" applyBorder="1" applyAlignment="1">
      <alignment horizontal="center" vertical="center"/>
    </xf>
    <xf numFmtId="4" fontId="55" fillId="0" borderId="92" xfId="221" applyNumberFormat="1" applyFont="1" applyBorder="1" applyAlignment="1">
      <alignment horizontal="center" vertical="center"/>
    </xf>
    <xf numFmtId="0" fontId="55" fillId="0" borderId="93" xfId="221" applyFont="1" applyFill="1" applyBorder="1" applyAlignment="1">
      <alignment horizontal="center" vertical="center"/>
    </xf>
    <xf numFmtId="0" fontId="55" fillId="0" borderId="93" xfId="221" applyFont="1" applyBorder="1" applyAlignment="1">
      <alignment horizontal="center" vertical="center"/>
    </xf>
    <xf numFmtId="0" fontId="55" fillId="0" borderId="93" xfId="221" applyFont="1" applyBorder="1" applyAlignment="1">
      <alignment horizontal="left" vertical="center" wrapText="1"/>
    </xf>
    <xf numFmtId="4" fontId="55" fillId="0" borderId="0" xfId="221" applyNumberFormat="1" applyFont="1" applyBorder="1" applyAlignment="1">
      <alignment horizontal="center" vertical="center"/>
    </xf>
    <xf numFmtId="4" fontId="55" fillId="0" borderId="89" xfId="221" applyNumberFormat="1" applyFont="1" applyBorder="1" applyAlignment="1">
      <alignment horizontal="center" vertical="center"/>
    </xf>
    <xf numFmtId="0" fontId="54" fillId="0" borderId="87" xfId="221" applyFont="1" applyFill="1" applyBorder="1" applyAlignment="1">
      <alignment horizontal="center" vertical="center"/>
    </xf>
    <xf numFmtId="0" fontId="54" fillId="0" borderId="89" xfId="221" applyFont="1" applyBorder="1" applyAlignment="1">
      <alignment horizontal="center" vertical="center"/>
    </xf>
    <xf numFmtId="0" fontId="54" fillId="0" borderId="94" xfId="221" applyFont="1" applyFill="1" applyBorder="1" applyAlignment="1">
      <alignment horizontal="center" vertical="center"/>
    </xf>
    <xf numFmtId="0" fontId="54" fillId="0" borderId="95" xfId="221" applyFont="1" applyBorder="1" applyAlignment="1">
      <alignment horizontal="center" vertical="center"/>
    </xf>
    <xf numFmtId="0" fontId="54" fillId="0" borderId="94" xfId="221" applyFont="1" applyBorder="1" applyAlignment="1">
      <alignment horizontal="left" vertical="center" wrapText="1"/>
    </xf>
    <xf numFmtId="0" fontId="54" fillId="0" borderId="94" xfId="221" applyFont="1" applyBorder="1" applyAlignment="1">
      <alignment horizontal="center" vertical="center"/>
    </xf>
    <xf numFmtId="4" fontId="54" fillId="0" borderId="86" xfId="221" applyNumberFormat="1" applyFont="1" applyBorder="1" applyAlignment="1">
      <alignment horizontal="center" wrapText="1"/>
    </xf>
    <xf numFmtId="4" fontId="54" fillId="0" borderId="87" xfId="221" applyNumberFormat="1" applyFont="1" applyBorder="1" applyAlignment="1">
      <alignment horizontal="center" wrapText="1"/>
    </xf>
    <xf numFmtId="164" fontId="54" fillId="0" borderId="96" xfId="221" applyNumberFormat="1" applyFont="1" applyFill="1" applyBorder="1" applyAlignment="1">
      <alignment horizontal="center"/>
    </xf>
    <xf numFmtId="0" fontId="54" fillId="0" borderId="96" xfId="221" applyFont="1" applyBorder="1" applyAlignment="1">
      <alignment horizontal="center" wrapText="1"/>
    </xf>
    <xf numFmtId="0" fontId="54" fillId="0" borderId="96" xfId="221" applyFont="1" applyBorder="1" applyAlignment="1">
      <alignment horizontal="left" wrapText="1"/>
    </xf>
    <xf numFmtId="0" fontId="54" fillId="0" borderId="96" xfId="221" applyFont="1" applyBorder="1" applyAlignment="1">
      <alignment horizontal="center" vertical="top" wrapText="1"/>
    </xf>
    <xf numFmtId="0" fontId="54" fillId="0" borderId="96" xfId="221" quotePrefix="1" applyFont="1" applyBorder="1" applyAlignment="1">
      <alignment horizontal="center" vertical="top" wrapText="1"/>
    </xf>
    <xf numFmtId="4" fontId="54" fillId="0" borderId="97" xfId="221" applyNumberFormat="1" applyFont="1" applyFill="1" applyBorder="1" applyAlignment="1">
      <alignment horizontal="center" wrapText="1"/>
    </xf>
    <xf numFmtId="4" fontId="54" fillId="0" borderId="98" xfId="221" applyNumberFormat="1" applyFont="1" applyBorder="1" applyAlignment="1">
      <alignment horizontal="center" wrapText="1"/>
    </xf>
    <xf numFmtId="4" fontId="54" fillId="0" borderId="99" xfId="221" applyNumberFormat="1" applyFont="1" applyBorder="1" applyAlignment="1">
      <alignment horizontal="center" wrapText="1"/>
    </xf>
    <xf numFmtId="164" fontId="54" fillId="0" borderId="88" xfId="221" applyNumberFormat="1" applyFont="1" applyFill="1" applyBorder="1" applyAlignment="1">
      <alignment horizontal="center" wrapText="1"/>
    </xf>
    <xf numFmtId="0" fontId="54" fillId="0" borderId="87" xfId="221" applyFont="1" applyBorder="1" applyAlignment="1">
      <alignment horizontal="center" wrapText="1"/>
    </xf>
    <xf numFmtId="0" fontId="54" fillId="0" borderId="87" xfId="221" applyFont="1" applyBorder="1" applyAlignment="1">
      <alignment horizontal="center" vertical="top" wrapText="1"/>
    </xf>
    <xf numFmtId="0" fontId="54" fillId="0" borderId="87" xfId="221" quotePrefix="1" applyNumberFormat="1" applyFont="1" applyBorder="1" applyAlignment="1">
      <alignment horizontal="center" vertical="top" wrapText="1"/>
    </xf>
    <xf numFmtId="4" fontId="55" fillId="0" borderId="94" xfId="221" applyNumberFormat="1" applyFont="1" applyBorder="1" applyAlignment="1">
      <alignment horizontal="center" vertical="center"/>
    </xf>
    <xf numFmtId="4" fontId="54" fillId="0" borderId="85" xfId="221" applyNumberFormat="1" applyFont="1" applyFill="1" applyBorder="1" applyAlignment="1">
      <alignment horizontal="center" wrapText="1"/>
    </xf>
    <xf numFmtId="164" fontId="54" fillId="0" borderId="100" xfId="221" applyNumberFormat="1" applyFont="1" applyFill="1" applyBorder="1" applyAlignment="1">
      <alignment horizontal="center" vertical="center" wrapText="1"/>
    </xf>
    <xf numFmtId="0" fontId="54" fillId="0" borderId="99" xfId="221" applyFont="1" applyBorder="1" applyAlignment="1">
      <alignment horizontal="center" vertical="center" wrapText="1"/>
    </xf>
    <xf numFmtId="49" fontId="54" fillId="0" borderId="99" xfId="221" applyNumberFormat="1" applyFont="1" applyBorder="1" applyAlignment="1">
      <alignment horizontal="left" vertical="center" wrapText="1"/>
    </xf>
    <xf numFmtId="0" fontId="54" fillId="0" borderId="99" xfId="221" quotePrefix="1" applyFont="1" applyBorder="1" applyAlignment="1">
      <alignment horizontal="center" vertical="center" wrapText="1"/>
    </xf>
    <xf numFmtId="164" fontId="54" fillId="0" borderId="100" xfId="221" applyNumberFormat="1" applyFont="1" applyFill="1" applyBorder="1" applyAlignment="1">
      <alignment horizontal="center" wrapText="1"/>
    </xf>
    <xf numFmtId="0" fontId="54" fillId="0" borderId="99" xfId="221" applyFont="1" applyBorder="1" applyAlignment="1">
      <alignment horizontal="center" wrapText="1"/>
    </xf>
    <xf numFmtId="49" fontId="54" fillId="0" borderId="99" xfId="221" applyNumberFormat="1" applyFont="1" applyBorder="1" applyAlignment="1">
      <alignment horizontal="left" wrapText="1"/>
    </xf>
    <xf numFmtId="0" fontId="54" fillId="0" borderId="99" xfId="221" applyFont="1" applyBorder="1" applyAlignment="1">
      <alignment horizontal="center" vertical="top" wrapText="1"/>
    </xf>
    <xf numFmtId="0" fontId="54" fillId="0" borderId="99" xfId="221" quotePrefix="1" applyFont="1" applyBorder="1" applyAlignment="1">
      <alignment horizontal="center" vertical="top" wrapText="1"/>
    </xf>
    <xf numFmtId="164" fontId="54" fillId="0" borderId="93" xfId="221" applyNumberFormat="1" applyFont="1" applyFill="1" applyBorder="1" applyAlignment="1">
      <alignment horizontal="center" wrapText="1"/>
    </xf>
    <xf numFmtId="0" fontId="54" fillId="0" borderId="93" xfId="221" applyFont="1" applyBorder="1" applyAlignment="1">
      <alignment horizontal="center" wrapText="1"/>
    </xf>
    <xf numFmtId="49" fontId="55" fillId="0" borderId="93" xfId="221" applyNumberFormat="1" applyFont="1" applyBorder="1" applyAlignment="1">
      <alignment horizontal="left" wrapText="1"/>
    </xf>
    <xf numFmtId="0" fontId="54" fillId="0" borderId="93" xfId="221" applyFont="1" applyBorder="1" applyAlignment="1">
      <alignment horizontal="center" vertical="top" wrapText="1"/>
    </xf>
    <xf numFmtId="0" fontId="54" fillId="0" borderId="93" xfId="221" quotePrefix="1" applyFont="1" applyBorder="1" applyAlignment="1">
      <alignment horizontal="center" vertical="top" wrapText="1"/>
    </xf>
    <xf numFmtId="164" fontId="54" fillId="0" borderId="89" xfId="221" applyNumberFormat="1" applyFont="1" applyFill="1" applyBorder="1" applyAlignment="1">
      <alignment horizontal="center" wrapText="1"/>
    </xf>
    <xf numFmtId="0" fontId="54" fillId="0" borderId="87" xfId="221" quotePrefix="1" applyFont="1" applyBorder="1" applyAlignment="1">
      <alignment horizontal="center" vertical="top" wrapText="1"/>
    </xf>
    <xf numFmtId="0" fontId="54" fillId="0" borderId="0" xfId="221" applyNumberFormat="1" applyFont="1" applyFill="1" applyBorder="1" applyAlignment="1" applyProtection="1">
      <alignment vertical="center"/>
    </xf>
    <xf numFmtId="4" fontId="54" fillId="0" borderId="101" xfId="221" applyNumberFormat="1" applyFont="1" applyFill="1" applyBorder="1" applyAlignment="1">
      <alignment horizontal="center" vertical="center" wrapText="1"/>
    </xf>
    <xf numFmtId="4" fontId="54" fillId="0" borderId="102" xfId="221" applyNumberFormat="1" applyFont="1" applyBorder="1" applyAlignment="1">
      <alignment horizontal="center" vertical="center"/>
    </xf>
    <xf numFmtId="4" fontId="54" fillId="0" borderId="103" xfId="221" applyNumberFormat="1" applyFont="1" applyBorder="1" applyAlignment="1">
      <alignment horizontal="center" vertical="center"/>
    </xf>
    <xf numFmtId="164" fontId="54" fillId="0" borderId="104" xfId="221" applyNumberFormat="1" applyFont="1" applyFill="1" applyBorder="1" applyAlignment="1">
      <alignment horizontal="center" vertical="center" wrapText="1"/>
    </xf>
    <xf numFmtId="0" fontId="54" fillId="0" borderId="105" xfId="221" applyFont="1" applyBorder="1" applyAlignment="1">
      <alignment horizontal="center" vertical="center"/>
    </xf>
    <xf numFmtId="4" fontId="55" fillId="0" borderId="90" xfId="221" applyNumberFormat="1" applyFont="1" applyBorder="1" applyAlignment="1">
      <alignment horizontal="center" vertical="center"/>
    </xf>
    <xf numFmtId="0" fontId="55" fillId="0" borderId="92" xfId="221" applyFont="1" applyBorder="1" applyAlignment="1">
      <alignment horizontal="center" vertical="center"/>
    </xf>
    <xf numFmtId="0" fontId="56" fillId="0" borderId="90" xfId="221" applyFont="1" applyBorder="1" applyAlignment="1">
      <alignment horizontal="center" vertical="center"/>
    </xf>
    <xf numFmtId="0" fontId="56" fillId="0" borderId="91" xfId="221" applyFont="1" applyBorder="1" applyAlignment="1">
      <alignment horizontal="center" vertical="center"/>
    </xf>
    <xf numFmtId="0" fontId="56" fillId="0" borderId="92" xfId="221" applyFont="1" applyBorder="1" applyAlignment="1">
      <alignment horizontal="center" vertical="center"/>
    </xf>
    <xf numFmtId="0" fontId="56" fillId="0" borderId="106" xfId="221" applyFont="1" applyBorder="1" applyAlignment="1">
      <alignment horizontal="center" vertical="center"/>
    </xf>
    <xf numFmtId="0" fontId="54" fillId="0" borderId="92" xfId="221" applyFont="1" applyBorder="1" applyAlignment="1">
      <alignment horizontal="left" vertical="center" wrapText="1"/>
    </xf>
    <xf numFmtId="0" fontId="54" fillId="0" borderId="92" xfId="221" applyFont="1" applyBorder="1" applyAlignment="1">
      <alignment horizontal="center" vertical="center"/>
    </xf>
    <xf numFmtId="1" fontId="54" fillId="0" borderId="0" xfId="221" applyNumberFormat="1" applyFont="1" applyFill="1" applyBorder="1" applyAlignment="1" applyProtection="1">
      <alignment horizontal="center" vertical="center"/>
    </xf>
    <xf numFmtId="1" fontId="54" fillId="0" borderId="107" xfId="221" applyNumberFormat="1" applyFont="1" applyBorder="1" applyAlignment="1">
      <alignment horizontal="center" vertical="center" wrapText="1"/>
    </xf>
    <xf numFmtId="1" fontId="54" fillId="0" borderId="108" xfId="221" applyNumberFormat="1" applyFont="1" applyBorder="1" applyAlignment="1">
      <alignment horizontal="center" vertical="center" wrapText="1"/>
    </xf>
    <xf numFmtId="1" fontId="54" fillId="0" borderId="94" xfId="221" applyNumberFormat="1" applyFont="1" applyBorder="1" applyAlignment="1">
      <alignment horizontal="center" vertical="center" wrapText="1"/>
    </xf>
    <xf numFmtId="1" fontId="54" fillId="0" borderId="109" xfId="221" applyNumberFormat="1" applyFont="1" applyBorder="1" applyAlignment="1">
      <alignment horizontal="center" vertical="center" wrapText="1"/>
    </xf>
    <xf numFmtId="1" fontId="54" fillId="0" borderId="94" xfId="221" quotePrefix="1" applyNumberFormat="1" applyFont="1" applyBorder="1" applyAlignment="1">
      <alignment horizontal="center" vertical="center" wrapText="1"/>
    </xf>
    <xf numFmtId="4" fontId="54" fillId="0" borderId="97" xfId="221" applyNumberFormat="1" applyFont="1" applyBorder="1" applyAlignment="1">
      <alignment horizontal="center" vertical="center" wrapText="1"/>
    </xf>
    <xf numFmtId="4" fontId="54" fillId="0" borderId="98" xfId="221" applyNumberFormat="1" applyFont="1" applyBorder="1" applyAlignment="1">
      <alignment horizontal="center" vertical="center" wrapText="1"/>
    </xf>
    <xf numFmtId="4" fontId="54" fillId="0" borderId="99" xfId="221" applyNumberFormat="1" applyFont="1" applyBorder="1" applyAlignment="1">
      <alignment horizontal="center" vertical="center" wrapText="1"/>
    </xf>
    <xf numFmtId="164" fontId="54" fillId="0" borderId="100" xfId="221" applyNumberFormat="1" applyFont="1" applyBorder="1" applyAlignment="1">
      <alignment horizontal="center" vertical="center" wrapText="1"/>
    </xf>
    <xf numFmtId="49" fontId="54" fillId="0" borderId="99" xfId="221" applyNumberFormat="1" applyFont="1" applyBorder="1" applyAlignment="1">
      <alignment horizontal="center" vertical="center" wrapText="1"/>
    </xf>
    <xf numFmtId="0" fontId="54" fillId="0" borderId="0" xfId="221" applyNumberFormat="1" applyFont="1" applyFill="1" applyBorder="1" applyAlignment="1" applyProtection="1">
      <alignment horizontal="center" vertical="top"/>
    </xf>
    <xf numFmtId="0" fontId="54" fillId="0" borderId="0" xfId="221" applyNumberFormat="1" applyFont="1" applyFill="1" applyBorder="1" applyAlignment="1" applyProtection="1">
      <alignment horizontal="center" vertical="top" wrapText="1"/>
    </xf>
    <xf numFmtId="0" fontId="57" fillId="0" borderId="0" xfId="221" applyNumberFormat="1" applyFont="1" applyFill="1" applyBorder="1" applyAlignment="1" applyProtection="1">
      <alignment vertical="top"/>
    </xf>
    <xf numFmtId="0" fontId="58" fillId="0" borderId="0" xfId="221" applyNumberFormat="1" applyFont="1" applyFill="1" applyBorder="1" applyAlignment="1" applyProtection="1">
      <alignment horizontal="center" vertical="center"/>
    </xf>
    <xf numFmtId="0" fontId="55" fillId="0" borderId="0" xfId="221" applyNumberFormat="1" applyFont="1" applyFill="1" applyBorder="1" applyAlignment="1" applyProtection="1">
      <alignment horizontal="center" vertical="top" wrapText="1"/>
    </xf>
    <xf numFmtId="0" fontId="55" fillId="0" borderId="0" xfId="221" applyNumberFormat="1" applyFont="1" applyFill="1" applyBorder="1" applyAlignment="1" applyProtection="1">
      <alignment horizontal="center" vertical="top"/>
    </xf>
    <xf numFmtId="1" fontId="49" fillId="0" borderId="0" xfId="187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0" fontId="0" fillId="0" borderId="59" xfId="0" applyFill="1" applyBorder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44" fillId="0" borderId="39" xfId="0" applyFont="1" applyFill="1" applyBorder="1" applyAlignment="1">
      <alignment horizontal="center" vertical="center" wrapText="1"/>
    </xf>
    <xf numFmtId="0" fontId="44" fillId="0" borderId="60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222">
    <cellStyle name="_PERSONAL" xfId="55" xr:uid="{00000000-0005-0000-0000-000000000000}"/>
    <cellStyle name="_PERSONAL_1" xfId="56" xr:uid="{00000000-0005-0000-0000-000001000000}"/>
    <cellStyle name="_PERSONAL_1_A4 Inwest polskie IIpopr" xfId="57" xr:uid="{00000000-0005-0000-0000-000002000000}"/>
    <cellStyle name="_PERSONAL_1_A4 Inwest polskie IIpopr_PRZEDMIAR - szczegółowy" xfId="58" xr:uid="{00000000-0005-0000-0000-000003000000}"/>
    <cellStyle name="_PERSONAL_1_A4 Inwest polskie IIpopr_PRZEDMIAR - zagreg." xfId="59" xr:uid="{00000000-0005-0000-0000-000004000000}"/>
    <cellStyle name="_PERSONAL_1_Boleslawiec rynk" xfId="60" xr:uid="{00000000-0005-0000-0000-000005000000}"/>
    <cellStyle name="_PERSONAL_1_Boleslawiec rynk_PRZEDMIAR - szczegółowy" xfId="61" xr:uid="{00000000-0005-0000-0000-000006000000}"/>
    <cellStyle name="_PERSONAL_1_Boleslawiec rynk_PRZEDMIAR - zagreg." xfId="62" xr:uid="{00000000-0005-0000-0000-000007000000}"/>
    <cellStyle name="_PERSONAL_1_Buczyna Inwest" xfId="63" xr:uid="{00000000-0005-0000-0000-000008000000}"/>
    <cellStyle name="_PERSONAL_1_Buczyna Inwest_PRZEDMIAR - szczegółowy" xfId="64" xr:uid="{00000000-0005-0000-0000-000009000000}"/>
    <cellStyle name="_PERSONAL_1_Buczyna Inwest_PRZEDMIAR - zagreg." xfId="65" xr:uid="{00000000-0005-0000-0000-00000A000000}"/>
    <cellStyle name="_PERSONAL_1_Inwest Belchatow 1" xfId="66" xr:uid="{00000000-0005-0000-0000-00000B000000}"/>
    <cellStyle name="_PERSONAL_1_Inwest Belchatow 1_PRZEDMIAR - szczegółowy" xfId="67" xr:uid="{00000000-0005-0000-0000-00000C000000}"/>
    <cellStyle name="_PERSONAL_1_Inwest Belchatow 1_PRZEDMIAR - zagreg." xfId="68" xr:uid="{00000000-0005-0000-0000-00000D000000}"/>
    <cellStyle name="_PERSONAL_1_kladka Ruda" xfId="69" xr:uid="{00000000-0005-0000-0000-00000E000000}"/>
    <cellStyle name="_PERSONAL_1_kladka Ruda_PRZEDMIAR - szczegółowy" xfId="70" xr:uid="{00000000-0005-0000-0000-00000F000000}"/>
    <cellStyle name="_PERSONAL_1_kladka Ruda_PRZEDMIAR - zagreg." xfId="71" xr:uid="{00000000-0005-0000-0000-000010000000}"/>
    <cellStyle name="_PERSONAL_1_kladka Slodowa" xfId="72" xr:uid="{00000000-0005-0000-0000-000011000000}"/>
    <cellStyle name="_PERSONAL_1_kladka Slodowa_PRZEDMIAR - szczegółowy" xfId="73" xr:uid="{00000000-0005-0000-0000-000012000000}"/>
    <cellStyle name="_PERSONAL_1_kladka Slodowa_PRZEDMIAR - zagreg." xfId="74" xr:uid="{00000000-0005-0000-0000-000013000000}"/>
    <cellStyle name="_PERSONAL_1_Legnica ofertowe II" xfId="75" xr:uid="{00000000-0005-0000-0000-000014000000}"/>
    <cellStyle name="_PERSONAL_1_Legnica ofertowe II_PRZEDMIAR - szczegółowy" xfId="76" xr:uid="{00000000-0005-0000-0000-000015000000}"/>
    <cellStyle name="_PERSONAL_1_Legnica ofertowe II_PRZEDMIAR - zagreg." xfId="77" xr:uid="{00000000-0005-0000-0000-000016000000}"/>
    <cellStyle name="_PERSONAL_1_Legnica rynkowe" xfId="78" xr:uid="{00000000-0005-0000-0000-000017000000}"/>
    <cellStyle name="_PERSONAL_1_Legnica rynkowe_PRZEDMIAR - szczegółowy" xfId="79" xr:uid="{00000000-0005-0000-0000-000018000000}"/>
    <cellStyle name="_PERSONAL_1_Legnica rynkowe_PRZEDMIAR - zagreg." xfId="80" xr:uid="{00000000-0005-0000-0000-000019000000}"/>
    <cellStyle name="_PERSONAL_1_LegnicaII" xfId="81" xr:uid="{00000000-0005-0000-0000-00001A000000}"/>
    <cellStyle name="_PERSONAL_1_LegnicaII_PRZEDMIAR - szczegółowy" xfId="82" xr:uid="{00000000-0005-0000-0000-00001B000000}"/>
    <cellStyle name="_PERSONAL_1_LegnicaII_PRZEDMIAR - zagreg." xfId="83" xr:uid="{00000000-0005-0000-0000-00001C000000}"/>
    <cellStyle name="_PERSONAL_1_Lubin 2 slepy" xfId="84" xr:uid="{00000000-0005-0000-0000-00001D000000}"/>
    <cellStyle name="_PERSONAL_1_Lubin 2 slepy_PRZEDMIAR - szczegółowy" xfId="85" xr:uid="{00000000-0005-0000-0000-00001E000000}"/>
    <cellStyle name="_PERSONAL_1_Lubin 2 slepy_PRZEDMIAR - zagreg." xfId="86" xr:uid="{00000000-0005-0000-0000-00001F000000}"/>
    <cellStyle name="_PERSONAL_1_Makolno slepy" xfId="87" xr:uid="{00000000-0005-0000-0000-000020000000}"/>
    <cellStyle name="_PERSONAL_1_Makolno Slepy 3" xfId="88" xr:uid="{00000000-0005-0000-0000-000021000000}"/>
    <cellStyle name="_PERSONAL_1_Makolno Slepy 3_PRZEDMIAR - szczegółowy" xfId="89" xr:uid="{00000000-0005-0000-0000-000022000000}"/>
    <cellStyle name="_PERSONAL_1_Makolno Slepy 3_PRZEDMIAR - zagreg." xfId="90" xr:uid="{00000000-0005-0000-0000-000023000000}"/>
    <cellStyle name="_PERSONAL_1_Makolno slepy_PRZEDMIAR - szczegółowy" xfId="91" xr:uid="{00000000-0005-0000-0000-000024000000}"/>
    <cellStyle name="_PERSONAL_1_Makolno slepy_PRZEDMIAR - zagreg." xfId="92" xr:uid="{00000000-0005-0000-0000-000025000000}"/>
    <cellStyle name="_PERSONAL_1_Most Milenijny" xfId="93" xr:uid="{00000000-0005-0000-0000-000026000000}"/>
    <cellStyle name="_PERSONAL_1_Most Milenijny_PRZEDMIAR - szczegółowy" xfId="94" xr:uid="{00000000-0005-0000-0000-000027000000}"/>
    <cellStyle name="_PERSONAL_1_Most Milenijny_PRZEDMIAR - zagreg." xfId="95" xr:uid="{00000000-0005-0000-0000-000028000000}"/>
    <cellStyle name="_PERSONAL_1_mosty Warszawskie" xfId="96" xr:uid="{00000000-0005-0000-0000-000029000000}"/>
    <cellStyle name="_PERSONAL_1_mosty Warszawskie_PRZEDMIAR - szczegółowy" xfId="97" xr:uid="{00000000-0005-0000-0000-00002A000000}"/>
    <cellStyle name="_PERSONAL_1_mosty Warszawskie_PRZEDMIAR - zagreg." xfId="98" xr:uid="{00000000-0005-0000-0000-00002B000000}"/>
    <cellStyle name="_PERSONAL_1_Mszczonow kladka popr" xfId="99" xr:uid="{00000000-0005-0000-0000-00002C000000}"/>
    <cellStyle name="_PERSONAL_1_Mszczonow kladka popr_PRZEDMIAR - szczegółowy" xfId="100" xr:uid="{00000000-0005-0000-0000-00002D000000}"/>
    <cellStyle name="_PERSONAL_1_Mszczonow kladka popr_PRZEDMIAR - zagreg." xfId="101" xr:uid="{00000000-0005-0000-0000-00002E000000}"/>
    <cellStyle name="_PERSONAL_1_Piensk graniczny" xfId="102" xr:uid="{00000000-0005-0000-0000-00002F000000}"/>
    <cellStyle name="_PERSONAL_1_Piensk graniczny_PRZEDMIAR - szczegółowy" xfId="103" xr:uid="{00000000-0005-0000-0000-000030000000}"/>
    <cellStyle name="_PERSONAL_1_Piensk graniczny_PRZEDMIAR - zagreg." xfId="104" xr:uid="{00000000-0005-0000-0000-000031000000}"/>
    <cellStyle name="_PERSONAL_1_Polkowice 2 slepy" xfId="105" xr:uid="{00000000-0005-0000-0000-000032000000}"/>
    <cellStyle name="_PERSONAL_1_Polkowice 2 slepy_PRZEDMIAR - szczegółowy" xfId="106" xr:uid="{00000000-0005-0000-0000-000033000000}"/>
    <cellStyle name="_PERSONAL_1_Polkowice 2 slepy_PRZEDMIAR - zagreg." xfId="107" xr:uid="{00000000-0005-0000-0000-000034000000}"/>
    <cellStyle name="_PERSONAL_1_PRZEDMIAR - szczegółowy" xfId="108" xr:uid="{00000000-0005-0000-0000-000035000000}"/>
    <cellStyle name="_PERSONAL_1_PRZEDMIAR - zagreg." xfId="109" xr:uid="{00000000-0005-0000-0000-000036000000}"/>
    <cellStyle name="_PERSONAL_1_Serock1" xfId="110" xr:uid="{00000000-0005-0000-0000-000037000000}"/>
    <cellStyle name="_PERSONAL_1_Serock1_PRZEDMIAR - szczegółowy" xfId="111" xr:uid="{00000000-0005-0000-0000-000038000000}"/>
    <cellStyle name="_PERSONAL_1_Serock1_PRZEDMIAR - zagreg." xfId="112" xr:uid="{00000000-0005-0000-0000-000039000000}"/>
    <cellStyle name="_PERSONAL_1_Serock12" xfId="113" xr:uid="{00000000-0005-0000-0000-00003A000000}"/>
    <cellStyle name="_PERSONAL_1_Serock12_PRZEDMIAR - szczegółowy" xfId="114" xr:uid="{00000000-0005-0000-0000-00003B000000}"/>
    <cellStyle name="_PERSONAL_1_Serock12_PRZEDMIAR - zagreg." xfId="115" xr:uid="{00000000-0005-0000-0000-00003C000000}"/>
    <cellStyle name="_PERSONAL_1_Swidnica inwest" xfId="116" xr:uid="{00000000-0005-0000-0000-00003D000000}"/>
    <cellStyle name="_PERSONAL_1_Swidnica inwest_PRZEDMIAR - szczegółowy" xfId="117" xr:uid="{00000000-0005-0000-0000-00003E000000}"/>
    <cellStyle name="_PERSONAL_1_Swidnica inwest_PRZEDMIAR - zagreg." xfId="118" xr:uid="{00000000-0005-0000-0000-00003F000000}"/>
    <cellStyle name="_PERSONAL_1_Tarnowka Inwestorski" xfId="119" xr:uid="{00000000-0005-0000-0000-000040000000}"/>
    <cellStyle name="_PERSONAL_1_Tarnowka Inwestorski_PRZEDMIAR - szczegółowy" xfId="120" xr:uid="{00000000-0005-0000-0000-000041000000}"/>
    <cellStyle name="_PERSONAL_1_Tarnowka Inwestorski_PRZEDMIAR - zagreg." xfId="121" xr:uid="{00000000-0005-0000-0000-000042000000}"/>
    <cellStyle name="_PERSONAL_1_Wd22 Inwest 2709" xfId="122" xr:uid="{00000000-0005-0000-0000-000043000000}"/>
    <cellStyle name="_PERSONAL_1_Wd22 Inwest 2709_PRZEDMIAR - szczegółowy" xfId="123" xr:uid="{00000000-0005-0000-0000-000044000000}"/>
    <cellStyle name="_PERSONAL_1_Wd22 Inwest 2709_PRZEDMIAR - zagreg." xfId="124" xr:uid="{00000000-0005-0000-0000-000045000000}"/>
    <cellStyle name="_PERSONAL_PRZEDMIAR - szczegółowy" xfId="125" xr:uid="{00000000-0005-0000-0000-000046000000}"/>
    <cellStyle name="_PERSONAL_PRZEDMIAR - zagreg." xfId="126" xr:uid="{00000000-0005-0000-0000-000047000000}"/>
    <cellStyle name="20% - Accent1" xfId="1" xr:uid="{00000000-0005-0000-0000-000048000000}"/>
    <cellStyle name="20% - Accent2" xfId="2" xr:uid="{00000000-0005-0000-0000-000049000000}"/>
    <cellStyle name="20% - Accent3" xfId="3" xr:uid="{00000000-0005-0000-0000-00004A000000}"/>
    <cellStyle name="20% - Accent4" xfId="4" xr:uid="{00000000-0005-0000-0000-00004B000000}"/>
    <cellStyle name="20% - Accent5" xfId="5" xr:uid="{00000000-0005-0000-0000-00004C000000}"/>
    <cellStyle name="20% - Accent6" xfId="6" xr:uid="{00000000-0005-0000-0000-00004D000000}"/>
    <cellStyle name="20% - akcent 1 2" xfId="7" xr:uid="{00000000-0005-0000-0000-00004E000000}"/>
    <cellStyle name="20% - akcent 1 3" xfId="8" xr:uid="{00000000-0005-0000-0000-00004F000000}"/>
    <cellStyle name="20% - akcent 2 2" xfId="9" xr:uid="{00000000-0005-0000-0000-000050000000}"/>
    <cellStyle name="20% - akcent 2 3" xfId="10" xr:uid="{00000000-0005-0000-0000-000051000000}"/>
    <cellStyle name="20% - akcent 3 2" xfId="11" xr:uid="{00000000-0005-0000-0000-000052000000}"/>
    <cellStyle name="20% - akcent 3 3" xfId="12" xr:uid="{00000000-0005-0000-0000-000053000000}"/>
    <cellStyle name="20% - akcent 4 2" xfId="13" xr:uid="{00000000-0005-0000-0000-000054000000}"/>
    <cellStyle name="20% - akcent 4 3" xfId="14" xr:uid="{00000000-0005-0000-0000-000055000000}"/>
    <cellStyle name="20% - akcent 5 2" xfId="15" xr:uid="{00000000-0005-0000-0000-000056000000}"/>
    <cellStyle name="20% - akcent 5 3" xfId="16" xr:uid="{00000000-0005-0000-0000-000057000000}"/>
    <cellStyle name="20% - akcent 6 2" xfId="17" xr:uid="{00000000-0005-0000-0000-000058000000}"/>
    <cellStyle name="20% - akcent 6 3" xfId="18" xr:uid="{00000000-0005-0000-0000-000059000000}"/>
    <cellStyle name="40% - Accent1" xfId="19" xr:uid="{00000000-0005-0000-0000-00005A000000}"/>
    <cellStyle name="40% - Accent2" xfId="20" xr:uid="{00000000-0005-0000-0000-00005B000000}"/>
    <cellStyle name="40% - Accent3" xfId="21" xr:uid="{00000000-0005-0000-0000-00005C000000}"/>
    <cellStyle name="40% - Accent4" xfId="22" xr:uid="{00000000-0005-0000-0000-00005D000000}"/>
    <cellStyle name="40% - Accent5" xfId="23" xr:uid="{00000000-0005-0000-0000-00005E000000}"/>
    <cellStyle name="40% - Accent6" xfId="24" xr:uid="{00000000-0005-0000-0000-00005F000000}"/>
    <cellStyle name="40% - akcent 1 2" xfId="25" xr:uid="{00000000-0005-0000-0000-000060000000}"/>
    <cellStyle name="40% - akcent 1 3" xfId="26" xr:uid="{00000000-0005-0000-0000-000061000000}"/>
    <cellStyle name="40% - akcent 2 2" xfId="27" xr:uid="{00000000-0005-0000-0000-000062000000}"/>
    <cellStyle name="40% - akcent 2 3" xfId="28" xr:uid="{00000000-0005-0000-0000-000063000000}"/>
    <cellStyle name="40% - akcent 3 2" xfId="29" xr:uid="{00000000-0005-0000-0000-000064000000}"/>
    <cellStyle name="40% - akcent 3 3" xfId="30" xr:uid="{00000000-0005-0000-0000-000065000000}"/>
    <cellStyle name="40% - akcent 4 2" xfId="31" xr:uid="{00000000-0005-0000-0000-000066000000}"/>
    <cellStyle name="40% - akcent 4 3" xfId="32" xr:uid="{00000000-0005-0000-0000-000067000000}"/>
    <cellStyle name="40% - akcent 5 2" xfId="33" xr:uid="{00000000-0005-0000-0000-000068000000}"/>
    <cellStyle name="40% - akcent 5 3" xfId="34" xr:uid="{00000000-0005-0000-0000-000069000000}"/>
    <cellStyle name="40% - akcent 6 2" xfId="35" xr:uid="{00000000-0005-0000-0000-00006A000000}"/>
    <cellStyle name="40% - akcent 6 3" xfId="36" xr:uid="{00000000-0005-0000-0000-00006B000000}"/>
    <cellStyle name="60% - Accent1" xfId="37" xr:uid="{00000000-0005-0000-0000-00006C000000}"/>
    <cellStyle name="60% - Accent2" xfId="38" xr:uid="{00000000-0005-0000-0000-00006D000000}"/>
    <cellStyle name="60% - Accent3" xfId="39" xr:uid="{00000000-0005-0000-0000-00006E000000}"/>
    <cellStyle name="60% - Accent4" xfId="40" xr:uid="{00000000-0005-0000-0000-00006F000000}"/>
    <cellStyle name="60% - Accent5" xfId="41" xr:uid="{00000000-0005-0000-0000-000070000000}"/>
    <cellStyle name="60% - Accent6" xfId="42" xr:uid="{00000000-0005-0000-0000-000071000000}"/>
    <cellStyle name="60% - akcent 1 2" xfId="43" xr:uid="{00000000-0005-0000-0000-000072000000}"/>
    <cellStyle name="60% - akcent 1 3" xfId="44" xr:uid="{00000000-0005-0000-0000-000073000000}"/>
    <cellStyle name="60% - akcent 2 2" xfId="45" xr:uid="{00000000-0005-0000-0000-000074000000}"/>
    <cellStyle name="60% - akcent 2 3" xfId="46" xr:uid="{00000000-0005-0000-0000-000075000000}"/>
    <cellStyle name="60% - akcent 3 2" xfId="47" xr:uid="{00000000-0005-0000-0000-000076000000}"/>
    <cellStyle name="60% - akcent 3 3" xfId="48" xr:uid="{00000000-0005-0000-0000-000077000000}"/>
    <cellStyle name="60% - akcent 4 2" xfId="49" xr:uid="{00000000-0005-0000-0000-000078000000}"/>
    <cellStyle name="60% - akcent 4 3" xfId="50" xr:uid="{00000000-0005-0000-0000-000079000000}"/>
    <cellStyle name="60% - akcent 5 2" xfId="51" xr:uid="{00000000-0005-0000-0000-00007A000000}"/>
    <cellStyle name="60% - akcent 5 3" xfId="52" xr:uid="{00000000-0005-0000-0000-00007B000000}"/>
    <cellStyle name="60% - akcent 6 2" xfId="53" xr:uid="{00000000-0005-0000-0000-00007C000000}"/>
    <cellStyle name="60% - akcent 6 3" xfId="54" xr:uid="{00000000-0005-0000-0000-00007D000000}"/>
    <cellStyle name="Accent1" xfId="127" xr:uid="{00000000-0005-0000-0000-00007E000000}"/>
    <cellStyle name="Accent2" xfId="128" xr:uid="{00000000-0005-0000-0000-00007F000000}"/>
    <cellStyle name="Accent3" xfId="129" xr:uid="{00000000-0005-0000-0000-000080000000}"/>
    <cellStyle name="Accent4" xfId="130" xr:uid="{00000000-0005-0000-0000-000081000000}"/>
    <cellStyle name="Accent5" xfId="131" xr:uid="{00000000-0005-0000-0000-000082000000}"/>
    <cellStyle name="Accent6" xfId="132" xr:uid="{00000000-0005-0000-0000-000083000000}"/>
    <cellStyle name="Akcent 1 2" xfId="133" xr:uid="{00000000-0005-0000-0000-000084000000}"/>
    <cellStyle name="Akcent 1 3" xfId="134" xr:uid="{00000000-0005-0000-0000-000085000000}"/>
    <cellStyle name="Akcent 2 2" xfId="135" xr:uid="{00000000-0005-0000-0000-000086000000}"/>
    <cellStyle name="Akcent 2 3" xfId="136" xr:uid="{00000000-0005-0000-0000-000087000000}"/>
    <cellStyle name="Akcent 3 2" xfId="137" xr:uid="{00000000-0005-0000-0000-000088000000}"/>
    <cellStyle name="Akcent 3 3" xfId="138" xr:uid="{00000000-0005-0000-0000-000089000000}"/>
    <cellStyle name="Akcent 4 2" xfId="139" xr:uid="{00000000-0005-0000-0000-00008A000000}"/>
    <cellStyle name="Akcent 4 3" xfId="140" xr:uid="{00000000-0005-0000-0000-00008B000000}"/>
    <cellStyle name="Akcent 5 2" xfId="141" xr:uid="{00000000-0005-0000-0000-00008C000000}"/>
    <cellStyle name="Akcent 5 3" xfId="142" xr:uid="{00000000-0005-0000-0000-00008D000000}"/>
    <cellStyle name="Akcent 6 2" xfId="143" xr:uid="{00000000-0005-0000-0000-00008E000000}"/>
    <cellStyle name="Akcent 6 3" xfId="144" xr:uid="{00000000-0005-0000-0000-00008F000000}"/>
    <cellStyle name="Bad" xfId="145" xr:uid="{00000000-0005-0000-0000-000090000000}"/>
    <cellStyle name="Calculation" xfId="146" xr:uid="{00000000-0005-0000-0000-000091000000}"/>
    <cellStyle name="Check Cell" xfId="147" xr:uid="{00000000-0005-0000-0000-000092000000}"/>
    <cellStyle name="Comma [0]_laroux" xfId="148" xr:uid="{00000000-0005-0000-0000-000093000000}"/>
    <cellStyle name="Comma_KI-Wiraowa-Okcie" xfId="149" xr:uid="{00000000-0005-0000-0000-000094000000}"/>
    <cellStyle name="Currency [0]_laroux" xfId="150" xr:uid="{00000000-0005-0000-0000-000095000000}"/>
    <cellStyle name="Currency_laroux" xfId="151" xr:uid="{00000000-0005-0000-0000-000096000000}"/>
    <cellStyle name="Dane wejściowe 2" xfId="152" xr:uid="{00000000-0005-0000-0000-000097000000}"/>
    <cellStyle name="Dane wejściowe 3" xfId="153" xr:uid="{00000000-0005-0000-0000-000098000000}"/>
    <cellStyle name="Dane wyjściowe 2" xfId="154" xr:uid="{00000000-0005-0000-0000-000099000000}"/>
    <cellStyle name="Dane wyjściowe 3" xfId="155" xr:uid="{00000000-0005-0000-0000-00009A000000}"/>
    <cellStyle name="Dobre 2" xfId="156" xr:uid="{00000000-0005-0000-0000-00009B000000}"/>
    <cellStyle name="Dobre 3" xfId="157" xr:uid="{00000000-0005-0000-0000-00009C000000}"/>
    <cellStyle name="Dziesiętny 2" xfId="158" xr:uid="{00000000-0005-0000-0000-00009D000000}"/>
    <cellStyle name="Explanatory Text" xfId="159" xr:uid="{00000000-0005-0000-0000-00009E000000}"/>
    <cellStyle name="Good" xfId="160" xr:uid="{00000000-0005-0000-0000-00009F000000}"/>
    <cellStyle name="Heading 1" xfId="161" xr:uid="{00000000-0005-0000-0000-0000A0000000}"/>
    <cellStyle name="Heading 2" xfId="162" xr:uid="{00000000-0005-0000-0000-0000A1000000}"/>
    <cellStyle name="Heading 3" xfId="163" xr:uid="{00000000-0005-0000-0000-0000A2000000}"/>
    <cellStyle name="Heading 4" xfId="164" xr:uid="{00000000-0005-0000-0000-0000A3000000}"/>
    <cellStyle name="Input" xfId="165" xr:uid="{00000000-0005-0000-0000-0000A4000000}"/>
    <cellStyle name="Komórka połączona 2" xfId="166" xr:uid="{00000000-0005-0000-0000-0000A5000000}"/>
    <cellStyle name="Komórka połączona 3" xfId="167" xr:uid="{00000000-0005-0000-0000-0000A6000000}"/>
    <cellStyle name="Komórka zaznaczona 2" xfId="168" xr:uid="{00000000-0005-0000-0000-0000A7000000}"/>
    <cellStyle name="Komórka zaznaczona 3" xfId="169" xr:uid="{00000000-0005-0000-0000-0000A8000000}"/>
    <cellStyle name="Linked Cell" xfId="170" xr:uid="{00000000-0005-0000-0000-0000A9000000}"/>
    <cellStyle name="Nagłówek 1 2" xfId="171" xr:uid="{00000000-0005-0000-0000-0000AA000000}"/>
    <cellStyle name="Nagłówek 1 3" xfId="172" xr:uid="{00000000-0005-0000-0000-0000AB000000}"/>
    <cellStyle name="Nagłówek 2 2" xfId="173" xr:uid="{00000000-0005-0000-0000-0000AC000000}"/>
    <cellStyle name="Nagłówek 2 3" xfId="174" xr:uid="{00000000-0005-0000-0000-0000AD000000}"/>
    <cellStyle name="Nagłówek 3 2" xfId="175" xr:uid="{00000000-0005-0000-0000-0000AE000000}"/>
    <cellStyle name="Nagłówek 3 3" xfId="176" xr:uid="{00000000-0005-0000-0000-0000AF000000}"/>
    <cellStyle name="Nagłówek 4 2" xfId="177" xr:uid="{00000000-0005-0000-0000-0000B0000000}"/>
    <cellStyle name="Nagłówek 4 3" xfId="178" xr:uid="{00000000-0005-0000-0000-0000B1000000}"/>
    <cellStyle name="Neutral" xfId="179" xr:uid="{00000000-0005-0000-0000-0000B2000000}"/>
    <cellStyle name="Neutralne 2" xfId="180" xr:uid="{00000000-0005-0000-0000-0000B3000000}"/>
    <cellStyle name="Neutralne 3" xfId="181" xr:uid="{00000000-0005-0000-0000-0000B4000000}"/>
    <cellStyle name="None" xfId="182" xr:uid="{00000000-0005-0000-0000-0000B5000000}"/>
    <cellStyle name="Normal_KI-Wiraowa-Okcie" xfId="184" xr:uid="{00000000-0005-0000-0000-0000B6000000}"/>
    <cellStyle name="normální_laroux" xfId="183" xr:uid="{00000000-0005-0000-0000-0000B7000000}"/>
    <cellStyle name="Normalny" xfId="0" builtinId="0" customBuiltin="1"/>
    <cellStyle name="Normalny 10" xfId="185" xr:uid="{00000000-0005-0000-0000-0000B9000000}"/>
    <cellStyle name="Normalny 11" xfId="186" xr:uid="{00000000-0005-0000-0000-0000BA000000}"/>
    <cellStyle name="Normalny 12" xfId="221" xr:uid="{00000000-0005-0000-0000-0000BB000000}"/>
    <cellStyle name="Normalny 2" xfId="187" xr:uid="{00000000-0005-0000-0000-0000BC000000}"/>
    <cellStyle name="Normalny 3" xfId="188" xr:uid="{00000000-0005-0000-0000-0000BD000000}"/>
    <cellStyle name="Normalny 3 2" xfId="189" xr:uid="{00000000-0005-0000-0000-0000BE000000}"/>
    <cellStyle name="Normalny 3_KD KI" xfId="190" xr:uid="{00000000-0005-0000-0000-0000BF000000}"/>
    <cellStyle name="Normalny 4" xfId="191" xr:uid="{00000000-0005-0000-0000-0000C0000000}"/>
    <cellStyle name="Normalny 4 2" xfId="192" xr:uid="{00000000-0005-0000-0000-0000C1000000}"/>
    <cellStyle name="Normalny 5" xfId="193" xr:uid="{00000000-0005-0000-0000-0000C2000000}"/>
    <cellStyle name="Normalny 6" xfId="194" xr:uid="{00000000-0005-0000-0000-0000C3000000}"/>
    <cellStyle name="Normalny 7" xfId="195" xr:uid="{00000000-0005-0000-0000-0000C4000000}"/>
    <cellStyle name="Normalny 8" xfId="196" xr:uid="{00000000-0005-0000-0000-0000C5000000}"/>
    <cellStyle name="Normalny 9" xfId="197" xr:uid="{00000000-0005-0000-0000-0000C6000000}"/>
    <cellStyle name="Note" xfId="198" xr:uid="{00000000-0005-0000-0000-0000C7000000}"/>
    <cellStyle name="Obliczenia 2" xfId="199" xr:uid="{00000000-0005-0000-0000-0000C8000000}"/>
    <cellStyle name="Obliczenia 3" xfId="200" xr:uid="{00000000-0005-0000-0000-0000C9000000}"/>
    <cellStyle name="Opis" xfId="201" xr:uid="{00000000-0005-0000-0000-0000CA000000}"/>
    <cellStyle name="Output" xfId="202" xr:uid="{00000000-0005-0000-0000-0000CB000000}"/>
    <cellStyle name="PRZEDMIAR" xfId="203" xr:uid="{00000000-0005-0000-0000-0000CC000000}"/>
    <cellStyle name="PRZEDMIAR 2" xfId="204" xr:uid="{00000000-0005-0000-0000-0000CD000000}"/>
    <cellStyle name="Styl 1" xfId="205" xr:uid="{00000000-0005-0000-0000-0000CE000000}"/>
    <cellStyle name="Suma 2" xfId="206" xr:uid="{00000000-0005-0000-0000-0000CF000000}"/>
    <cellStyle name="Suma 3" xfId="207" xr:uid="{00000000-0005-0000-0000-0000D0000000}"/>
    <cellStyle name="Tekst objaśnienia 2" xfId="208" xr:uid="{00000000-0005-0000-0000-0000D1000000}"/>
    <cellStyle name="Tekst objaśnienia 3" xfId="209" xr:uid="{00000000-0005-0000-0000-0000D2000000}"/>
    <cellStyle name="Tekst ostrzeżenia 2" xfId="210" xr:uid="{00000000-0005-0000-0000-0000D3000000}"/>
    <cellStyle name="Tekst ostrzeżenia 3" xfId="211" xr:uid="{00000000-0005-0000-0000-0000D4000000}"/>
    <cellStyle name="Title" xfId="212" xr:uid="{00000000-0005-0000-0000-0000D5000000}"/>
    <cellStyle name="Total" xfId="213" xr:uid="{00000000-0005-0000-0000-0000D6000000}"/>
    <cellStyle name="Tytuł 2" xfId="214" xr:uid="{00000000-0005-0000-0000-0000D7000000}"/>
    <cellStyle name="Tytuł 3" xfId="215" xr:uid="{00000000-0005-0000-0000-0000D8000000}"/>
    <cellStyle name="Uwaga 2" xfId="216" xr:uid="{00000000-0005-0000-0000-0000D9000000}"/>
    <cellStyle name="Uwaga 3" xfId="217" xr:uid="{00000000-0005-0000-0000-0000DA000000}"/>
    <cellStyle name="Warning Text" xfId="218" xr:uid="{00000000-0005-0000-0000-0000DB000000}"/>
    <cellStyle name="Złe 2" xfId="219" xr:uid="{00000000-0005-0000-0000-0000DC000000}"/>
    <cellStyle name="Złe 3" xfId="220" xr:uid="{00000000-0005-0000-0000-0000D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H82"/>
  <sheetViews>
    <sheetView showZeros="0" topLeftCell="A22" zoomScale="120" zoomScaleNormal="120" zoomScaleSheetLayoutView="120" workbookViewId="0">
      <selection activeCell="C33" sqref="C33"/>
    </sheetView>
  </sheetViews>
  <sheetFormatPr defaultRowHeight="12.75"/>
  <cols>
    <col min="1" max="1" width="5.140625" style="162" customWidth="1"/>
    <col min="2" max="2" width="11" style="162" customWidth="1"/>
    <col min="3" max="3" width="54.85546875" style="161" customWidth="1"/>
    <col min="4" max="4" width="8.5703125" style="160" customWidth="1"/>
    <col min="5" max="5" width="9.28515625" style="160" customWidth="1"/>
    <col min="6" max="6" width="9.140625" style="160" hidden="1" customWidth="1"/>
    <col min="7" max="7" width="12.7109375" style="160" hidden="1" customWidth="1"/>
    <col min="8" max="8" width="14.7109375" style="160" hidden="1" customWidth="1"/>
    <col min="9" max="16384" width="9.140625" style="159"/>
  </cols>
  <sheetData>
    <row r="1" spans="1:8" ht="25.5" customHeight="1">
      <c r="A1" s="257" t="s">
        <v>123</v>
      </c>
      <c r="B1" s="257"/>
      <c r="C1" s="257"/>
      <c r="D1" s="257"/>
      <c r="E1" s="257"/>
      <c r="F1" s="257"/>
      <c r="G1" s="257"/>
      <c r="H1" s="257"/>
    </row>
    <row r="2" spans="1:8" s="256" customFormat="1" ht="28.5" customHeight="1">
      <c r="A2" s="258" t="s">
        <v>122</v>
      </c>
      <c r="B2" s="259"/>
      <c r="C2" s="259"/>
      <c r="D2" s="259"/>
      <c r="E2" s="259"/>
      <c r="F2" s="259"/>
      <c r="G2" s="259"/>
      <c r="H2" s="259"/>
    </row>
    <row r="3" spans="1:8" ht="8.25" customHeight="1">
      <c r="A3" s="254"/>
      <c r="B3" s="254"/>
      <c r="C3" s="255"/>
      <c r="D3" s="254"/>
      <c r="E3" s="254"/>
      <c r="F3" s="254"/>
      <c r="G3" s="254"/>
      <c r="H3" s="254"/>
    </row>
    <row r="4" spans="1:8" ht="38.25">
      <c r="A4" s="216" t="s">
        <v>1</v>
      </c>
      <c r="B4" s="214" t="s">
        <v>3</v>
      </c>
      <c r="C4" s="253" t="s">
        <v>4</v>
      </c>
      <c r="D4" s="214" t="s">
        <v>5</v>
      </c>
      <c r="E4" s="252" t="s">
        <v>121</v>
      </c>
      <c r="F4" s="251" t="s">
        <v>7</v>
      </c>
      <c r="G4" s="250" t="s">
        <v>120</v>
      </c>
      <c r="H4" s="249" t="s">
        <v>119</v>
      </c>
    </row>
    <row r="5" spans="1:8" s="243" customFormat="1" ht="13.5" thickBot="1">
      <c r="A5" s="248">
        <v>1</v>
      </c>
      <c r="B5" s="246">
        <v>2</v>
      </c>
      <c r="C5" s="246">
        <v>3</v>
      </c>
      <c r="D5" s="246">
        <v>4</v>
      </c>
      <c r="E5" s="247" t="s">
        <v>118</v>
      </c>
      <c r="F5" s="246">
        <v>6</v>
      </c>
      <c r="G5" s="245">
        <v>10</v>
      </c>
      <c r="H5" s="244">
        <v>11</v>
      </c>
    </row>
    <row r="6" spans="1:8" s="229" customFormat="1" ht="14.25" thickTop="1" thickBot="1">
      <c r="A6" s="242"/>
      <c r="B6" s="242" t="s">
        <v>117</v>
      </c>
      <c r="C6" s="241" t="s">
        <v>116</v>
      </c>
      <c r="D6" s="239" t="s">
        <v>98</v>
      </c>
      <c r="E6" s="240" t="s">
        <v>98</v>
      </c>
      <c r="F6" s="239" t="s">
        <v>98</v>
      </c>
      <c r="G6" s="238"/>
      <c r="H6" s="237" t="s">
        <v>98</v>
      </c>
    </row>
    <row r="7" spans="1:8" s="176" customFormat="1" ht="14.25" thickTop="1" thickBot="1">
      <c r="A7" s="187"/>
      <c r="B7" s="187" t="s">
        <v>72</v>
      </c>
      <c r="C7" s="188" t="s">
        <v>9</v>
      </c>
      <c r="D7" s="187" t="s">
        <v>98</v>
      </c>
      <c r="E7" s="187" t="s">
        <v>98</v>
      </c>
      <c r="F7" s="236" t="s">
        <v>98</v>
      </c>
      <c r="G7" s="184" t="e">
        <f>SUM(G8:G9)</f>
        <v>#REF!</v>
      </c>
      <c r="H7" s="235">
        <f>SUM(H8:H9)</f>
        <v>540</v>
      </c>
    </row>
    <row r="8" spans="1:8" s="229" customFormat="1" ht="13.5" thickTop="1">
      <c r="A8" s="234">
        <v>1</v>
      </c>
      <c r="B8" s="234" t="s">
        <v>11</v>
      </c>
      <c r="C8" s="182" t="s">
        <v>12</v>
      </c>
      <c r="D8" s="181" t="s">
        <v>13</v>
      </c>
      <c r="E8" s="233">
        <v>0.2</v>
      </c>
      <c r="F8" s="232"/>
      <c r="G8" s="231"/>
      <c r="H8" s="230"/>
    </row>
    <row r="9" spans="1:8" ht="25.5">
      <c r="A9" s="221">
        <v>2</v>
      </c>
      <c r="B9" s="220" t="s">
        <v>114</v>
      </c>
      <c r="C9" s="219" t="s">
        <v>115</v>
      </c>
      <c r="D9" s="218" t="s">
        <v>17</v>
      </c>
      <c r="E9" s="217">
        <v>3</v>
      </c>
      <c r="F9" s="206">
        <v>180</v>
      </c>
      <c r="G9" s="205" t="e">
        <f>ROUND($F9*#REF!,2)</f>
        <v>#REF!</v>
      </c>
      <c r="H9" s="204">
        <f>ROUND($F9*E9,2)</f>
        <v>540</v>
      </c>
    </row>
    <row r="10" spans="1:8" ht="25.5">
      <c r="A10" s="228">
        <v>3</v>
      </c>
      <c r="B10" s="209" t="s">
        <v>114</v>
      </c>
      <c r="C10" s="174" t="s">
        <v>113</v>
      </c>
      <c r="D10" s="208" t="s">
        <v>17</v>
      </c>
      <c r="E10" s="227">
        <v>3</v>
      </c>
      <c r="F10" s="206"/>
      <c r="G10" s="197"/>
      <c r="H10" s="212"/>
    </row>
    <row r="11" spans="1:8">
      <c r="A11" s="228">
        <v>4</v>
      </c>
      <c r="B11" s="209" t="s">
        <v>108</v>
      </c>
      <c r="C11" s="174" t="s">
        <v>112</v>
      </c>
      <c r="D11" s="208" t="s">
        <v>88</v>
      </c>
      <c r="E11" s="227">
        <v>357</v>
      </c>
      <c r="F11" s="206"/>
      <c r="G11" s="197"/>
      <c r="H11" s="212"/>
    </row>
    <row r="12" spans="1:8">
      <c r="A12" s="228">
        <v>5</v>
      </c>
      <c r="B12" s="209" t="s">
        <v>108</v>
      </c>
      <c r="C12" s="174" t="s">
        <v>111</v>
      </c>
      <c r="D12" s="208" t="s">
        <v>88</v>
      </c>
      <c r="E12" s="227">
        <v>87</v>
      </c>
      <c r="F12" s="206"/>
      <c r="G12" s="197"/>
      <c r="H12" s="212"/>
    </row>
    <row r="13" spans="1:8">
      <c r="A13" s="228">
        <v>6</v>
      </c>
      <c r="B13" s="209" t="s">
        <v>108</v>
      </c>
      <c r="C13" s="174" t="s">
        <v>110</v>
      </c>
      <c r="D13" s="208" t="s">
        <v>88</v>
      </c>
      <c r="E13" s="227">
        <v>87</v>
      </c>
      <c r="F13" s="206"/>
      <c r="G13" s="197"/>
      <c r="H13" s="212"/>
    </row>
    <row r="14" spans="1:8">
      <c r="A14" s="228">
        <v>7</v>
      </c>
      <c r="B14" s="209" t="s">
        <v>108</v>
      </c>
      <c r="C14" s="174" t="s">
        <v>109</v>
      </c>
      <c r="D14" s="208" t="s">
        <v>25</v>
      </c>
      <c r="E14" s="227">
        <v>177</v>
      </c>
      <c r="F14" s="206"/>
      <c r="G14" s="197"/>
      <c r="H14" s="212"/>
    </row>
    <row r="15" spans="1:8" ht="13.5" thickBot="1">
      <c r="A15" s="228">
        <v>8</v>
      </c>
      <c r="B15" s="209" t="s">
        <v>108</v>
      </c>
      <c r="C15" s="174" t="s">
        <v>26</v>
      </c>
      <c r="D15" s="208" t="s">
        <v>25</v>
      </c>
      <c r="E15" s="227">
        <v>310</v>
      </c>
      <c r="F15" s="206"/>
      <c r="G15" s="197"/>
      <c r="H15" s="212"/>
    </row>
    <row r="16" spans="1:8" ht="13.5" thickTop="1">
      <c r="A16" s="226"/>
      <c r="B16" s="225"/>
      <c r="C16" s="224" t="s">
        <v>74</v>
      </c>
      <c r="D16" s="223"/>
      <c r="E16" s="222"/>
      <c r="F16" s="206"/>
      <c r="G16" s="197"/>
      <c r="H16" s="212"/>
    </row>
    <row r="17" spans="1:8">
      <c r="A17" s="221">
        <v>9</v>
      </c>
      <c r="B17" s="220" t="s">
        <v>89</v>
      </c>
      <c r="C17" s="219" t="s">
        <v>107</v>
      </c>
      <c r="D17" s="218" t="s">
        <v>106</v>
      </c>
      <c r="E17" s="217">
        <f>340*0.15+51*0.3</f>
        <v>66.3</v>
      </c>
      <c r="F17" s="206"/>
      <c r="G17" s="197"/>
      <c r="H17" s="212"/>
    </row>
    <row r="18" spans="1:8" ht="19.5" customHeight="1" thickBot="1">
      <c r="A18" s="216">
        <v>10</v>
      </c>
      <c r="B18" s="214" t="s">
        <v>32</v>
      </c>
      <c r="C18" s="215" t="s">
        <v>105</v>
      </c>
      <c r="D18" s="214" t="s">
        <v>88</v>
      </c>
      <c r="E18" s="213">
        <v>391</v>
      </c>
      <c r="F18" s="206"/>
      <c r="G18" s="197"/>
      <c r="H18" s="212"/>
    </row>
    <row r="19" spans="1:8" s="176" customFormat="1" ht="14.25" thickTop="1" thickBot="1">
      <c r="A19" s="187"/>
      <c r="B19" s="187" t="s">
        <v>75</v>
      </c>
      <c r="C19" s="188" t="s">
        <v>76</v>
      </c>
      <c r="D19" s="187" t="s">
        <v>98</v>
      </c>
      <c r="E19" s="186"/>
      <c r="F19" s="211" t="s">
        <v>98</v>
      </c>
      <c r="G19" s="184">
        <f>SUM(G20:G20)</f>
        <v>0</v>
      </c>
      <c r="H19" s="183">
        <f>SUM(H20:H20)</f>
        <v>0</v>
      </c>
    </row>
    <row r="20" spans="1:8" ht="26.25" thickTop="1">
      <c r="A20" s="210">
        <v>11</v>
      </c>
      <c r="B20" s="209" t="s">
        <v>37</v>
      </c>
      <c r="C20" s="174" t="s">
        <v>104</v>
      </c>
      <c r="D20" s="208" t="s">
        <v>88</v>
      </c>
      <c r="E20" s="207">
        <v>51</v>
      </c>
      <c r="F20" s="206"/>
      <c r="G20" s="205"/>
      <c r="H20" s="204"/>
    </row>
    <row r="21" spans="1:8" ht="26.25" thickBot="1">
      <c r="A21" s="203">
        <v>12</v>
      </c>
      <c r="B21" s="202" t="s">
        <v>40</v>
      </c>
      <c r="C21" s="201" t="s">
        <v>103</v>
      </c>
      <c r="D21" s="200" t="s">
        <v>88</v>
      </c>
      <c r="E21" s="199">
        <v>391</v>
      </c>
      <c r="F21" s="198"/>
      <c r="G21" s="197"/>
      <c r="H21" s="169"/>
    </row>
    <row r="22" spans="1:8" s="176" customFormat="1" ht="14.25" thickTop="1" thickBot="1">
      <c r="A22" s="187"/>
      <c r="B22" s="187" t="s">
        <v>77</v>
      </c>
      <c r="C22" s="188" t="s">
        <v>78</v>
      </c>
      <c r="D22" s="187" t="s">
        <v>98</v>
      </c>
      <c r="E22" s="186" t="s">
        <v>98</v>
      </c>
      <c r="F22" s="185" t="s">
        <v>98</v>
      </c>
      <c r="G22" s="184" t="e">
        <f>SUM(#REF!)</f>
        <v>#REF!</v>
      </c>
      <c r="H22" s="183" t="e">
        <f>SUM(#REF!)</f>
        <v>#REF!</v>
      </c>
    </row>
    <row r="23" spans="1:8" s="176" customFormat="1" ht="30" customHeight="1" thickTop="1" thickBot="1">
      <c r="A23" s="196">
        <v>13</v>
      </c>
      <c r="B23" s="196" t="s">
        <v>101</v>
      </c>
      <c r="C23" s="195" t="s">
        <v>102</v>
      </c>
      <c r="D23" s="194" t="s">
        <v>88</v>
      </c>
      <c r="E23" s="193">
        <v>340</v>
      </c>
      <c r="F23" s="190"/>
      <c r="G23" s="189"/>
      <c r="H23" s="177"/>
    </row>
    <row r="24" spans="1:8" s="176" customFormat="1" ht="30" customHeight="1" thickTop="1" thickBot="1">
      <c r="A24" s="181">
        <v>14</v>
      </c>
      <c r="B24" s="181" t="s">
        <v>101</v>
      </c>
      <c r="C24" s="182" t="s">
        <v>100</v>
      </c>
      <c r="D24" s="192" t="s">
        <v>88</v>
      </c>
      <c r="E24" s="191">
        <v>51</v>
      </c>
      <c r="F24" s="190"/>
      <c r="G24" s="189"/>
      <c r="H24" s="177"/>
    </row>
    <row r="25" spans="1:8" s="176" customFormat="1" ht="14.25" thickTop="1" thickBot="1">
      <c r="A25" s="187"/>
      <c r="B25" s="187" t="s">
        <v>99</v>
      </c>
      <c r="C25" s="188" t="s">
        <v>80</v>
      </c>
      <c r="D25" s="187" t="s">
        <v>98</v>
      </c>
      <c r="E25" s="186" t="s">
        <v>98</v>
      </c>
      <c r="F25" s="185" t="s">
        <v>98</v>
      </c>
      <c r="G25" s="184">
        <f>SUM(G28:G30)</f>
        <v>0</v>
      </c>
      <c r="H25" s="183">
        <f>SUM(H28:H30)</f>
        <v>0</v>
      </c>
    </row>
    <row r="26" spans="1:8" s="176" customFormat="1" ht="26.25" thickTop="1">
      <c r="A26" s="181">
        <v>15</v>
      </c>
      <c r="B26" s="181" t="s">
        <v>49</v>
      </c>
      <c r="C26" s="182" t="s">
        <v>97</v>
      </c>
      <c r="D26" s="181" t="s">
        <v>25</v>
      </c>
      <c r="E26" s="180">
        <v>155</v>
      </c>
      <c r="F26" s="179"/>
      <c r="G26" s="178"/>
      <c r="H26" s="177"/>
    </row>
    <row r="27" spans="1:8" s="176" customFormat="1" ht="38.25">
      <c r="A27" s="181">
        <v>16</v>
      </c>
      <c r="B27" s="181" t="s">
        <v>49</v>
      </c>
      <c r="C27" s="182" t="s">
        <v>96</v>
      </c>
      <c r="D27" s="181" t="s">
        <v>25</v>
      </c>
      <c r="E27" s="180">
        <v>22</v>
      </c>
      <c r="F27" s="179"/>
      <c r="G27" s="178"/>
      <c r="H27" s="177"/>
    </row>
    <row r="28" spans="1:8">
      <c r="A28" s="175" t="s">
        <v>95</v>
      </c>
      <c r="B28" s="175" t="s">
        <v>52</v>
      </c>
      <c r="C28" s="174" t="s">
        <v>53</v>
      </c>
      <c r="D28" s="173" t="s">
        <v>25</v>
      </c>
      <c r="E28" s="172">
        <v>12</v>
      </c>
      <c r="F28" s="171"/>
      <c r="G28" s="170"/>
      <c r="H28" s="169"/>
    </row>
    <row r="29" spans="1:8">
      <c r="A29" s="175" t="s">
        <v>94</v>
      </c>
      <c r="B29" s="175" t="s">
        <v>93</v>
      </c>
      <c r="C29" s="174" t="s">
        <v>54</v>
      </c>
      <c r="D29" s="173" t="s">
        <v>25</v>
      </c>
      <c r="E29" s="172">
        <v>169</v>
      </c>
      <c r="F29" s="171"/>
      <c r="G29" s="170"/>
      <c r="H29" s="169"/>
    </row>
    <row r="30" spans="1:8" ht="25.5">
      <c r="A30" s="175" t="s">
        <v>92</v>
      </c>
      <c r="B30" s="175" t="s">
        <v>55</v>
      </c>
      <c r="C30" s="174" t="s">
        <v>91</v>
      </c>
      <c r="D30" s="173" t="s">
        <v>25</v>
      </c>
      <c r="E30" s="172">
        <v>177</v>
      </c>
      <c r="F30" s="171"/>
      <c r="G30" s="170"/>
      <c r="H30" s="169"/>
    </row>
    <row r="31" spans="1:8" s="160" customFormat="1">
      <c r="A31" s="167"/>
      <c r="B31" s="166"/>
      <c r="C31" s="168" t="s">
        <v>90</v>
      </c>
      <c r="D31" s="164"/>
      <c r="E31" s="164"/>
    </row>
    <row r="32" spans="1:8" s="160" customFormat="1">
      <c r="A32" s="167">
        <v>20</v>
      </c>
      <c r="B32" s="166" t="s">
        <v>89</v>
      </c>
      <c r="C32" s="165" t="s">
        <v>60</v>
      </c>
      <c r="D32" s="164" t="s">
        <v>88</v>
      </c>
      <c r="E32" s="164">
        <v>340</v>
      </c>
    </row>
    <row r="33" spans="1:3" s="159" customFormat="1" ht="14.1" customHeight="1">
      <c r="A33" s="162" t="s">
        <v>59</v>
      </c>
      <c r="B33" s="162"/>
      <c r="C33" s="163"/>
    </row>
    <row r="34" spans="1:3" s="159" customFormat="1" ht="22.5" customHeight="1">
      <c r="A34" s="162"/>
      <c r="B34" s="162"/>
      <c r="C34" s="163"/>
    </row>
    <row r="35" spans="1:3" s="159" customFormat="1" ht="14.1" customHeight="1">
      <c r="A35" s="162"/>
      <c r="B35" s="162"/>
      <c r="C35" s="161"/>
    </row>
    <row r="36" spans="1:3" s="159" customFormat="1" ht="14.1" customHeight="1">
      <c r="A36" s="162"/>
      <c r="B36" s="162"/>
      <c r="C36" s="161"/>
    </row>
    <row r="37" spans="1:3" s="159" customFormat="1" ht="14.1" customHeight="1">
      <c r="A37" s="162"/>
      <c r="B37" s="162"/>
      <c r="C37" s="161"/>
    </row>
    <row r="38" spans="1:3" s="159" customFormat="1" ht="27.95" customHeight="1">
      <c r="A38" s="162"/>
      <c r="B38" s="162"/>
      <c r="C38" s="161"/>
    </row>
    <row r="39" spans="1:3" s="159" customFormat="1" ht="14.1" customHeight="1">
      <c r="A39" s="162"/>
      <c r="B39" s="162"/>
      <c r="C39" s="161"/>
    </row>
    <row r="40" spans="1:3" s="159" customFormat="1" ht="14.1" customHeight="1">
      <c r="A40" s="162"/>
      <c r="B40" s="162"/>
      <c r="C40" s="161"/>
    </row>
    <row r="41" spans="1:3" s="159" customFormat="1" ht="14.1" customHeight="1">
      <c r="A41" s="162"/>
      <c r="B41" s="162"/>
      <c r="C41" s="161"/>
    </row>
    <row r="42" spans="1:3" s="159" customFormat="1" ht="14.1" customHeight="1">
      <c r="A42" s="162"/>
      <c r="B42" s="162"/>
      <c r="C42" s="161"/>
    </row>
    <row r="43" spans="1:3" s="159" customFormat="1" ht="14.1" customHeight="1">
      <c r="A43" s="162"/>
      <c r="B43" s="162"/>
      <c r="C43" s="161"/>
    </row>
    <row r="44" spans="1:3" s="159" customFormat="1" ht="14.1" customHeight="1">
      <c r="A44" s="162"/>
      <c r="B44" s="162"/>
      <c r="C44" s="161"/>
    </row>
    <row r="45" spans="1:3" s="159" customFormat="1" ht="42" customHeight="1">
      <c r="A45" s="162"/>
      <c r="B45" s="162"/>
      <c r="C45" s="161"/>
    </row>
    <row r="46" spans="1:3" s="159" customFormat="1" ht="14.1" customHeight="1">
      <c r="A46" s="162"/>
      <c r="B46" s="162"/>
      <c r="C46" s="161"/>
    </row>
    <row r="47" spans="1:3" s="159" customFormat="1" ht="14.1" customHeight="1">
      <c r="A47" s="162"/>
      <c r="B47" s="162"/>
      <c r="C47" s="161"/>
    </row>
    <row r="48" spans="1:3" s="159" customFormat="1" ht="14.1" customHeight="1">
      <c r="A48" s="162"/>
      <c r="B48" s="162"/>
      <c r="C48" s="161"/>
    </row>
    <row r="49" s="159" customFormat="1" ht="14.1" customHeight="1"/>
    <row r="50" s="159" customFormat="1" ht="27.95" customHeight="1"/>
    <row r="51" s="159" customFormat="1" ht="14.1" customHeight="1"/>
    <row r="52" s="159" customFormat="1" ht="14.1" customHeight="1"/>
    <row r="53" s="159" customFormat="1" ht="14.1" customHeight="1"/>
    <row r="54" s="159" customFormat="1" ht="27.95" customHeight="1"/>
    <row r="55" s="159" customFormat="1" ht="14.1" customHeight="1"/>
    <row r="56" s="159" customFormat="1" ht="14.1" customHeight="1"/>
    <row r="57" s="159" customFormat="1" ht="14.1" customHeight="1"/>
    <row r="58" s="159" customFormat="1" ht="27.95" customHeight="1"/>
    <row r="59" s="159" customFormat="1" ht="14.1" customHeight="1"/>
    <row r="60" s="159" customFormat="1" ht="27.95" customHeight="1"/>
    <row r="61" s="159" customFormat="1" ht="14.1" customHeight="1"/>
    <row r="62" s="159" customFormat="1" ht="27.95" customHeight="1"/>
    <row r="63" s="159" customFormat="1" ht="14.1" customHeight="1"/>
    <row r="64" s="159" customFormat="1" ht="14.1" customHeight="1"/>
    <row r="65" s="159" customFormat="1" ht="14.1" customHeight="1"/>
    <row r="66" s="159" customFormat="1" ht="14.1" customHeight="1"/>
    <row r="67" s="159" customFormat="1" ht="14.1" customHeight="1"/>
    <row r="68" s="159" customFormat="1" ht="14.1" customHeight="1"/>
    <row r="69" s="159" customFormat="1" ht="14.1" customHeight="1"/>
    <row r="70" s="159" customFormat="1" ht="27.95" customHeight="1"/>
    <row r="71" s="159" customFormat="1" ht="14.1" customHeight="1"/>
    <row r="72" s="159" customFormat="1" ht="27.95" customHeight="1"/>
    <row r="73" s="159" customFormat="1" ht="14.1" customHeight="1"/>
    <row r="74" s="159" customFormat="1" ht="27.95" customHeight="1"/>
    <row r="75" s="159" customFormat="1" ht="14.1" customHeight="1"/>
    <row r="76" s="159" customFormat="1" ht="14.1" customHeight="1"/>
    <row r="77" s="159" customFormat="1" ht="14.1" customHeight="1"/>
    <row r="78" s="159" customFormat="1" ht="14.1" customHeight="1"/>
    <row r="79" s="159" customFormat="1" ht="14.1" customHeight="1"/>
    <row r="80" s="159" customFormat="1" ht="14.1" customHeight="1"/>
    <row r="81" s="159" customFormat="1" ht="14.1" customHeight="1"/>
    <row r="82" s="159" customFormat="1" ht="14.1" customHeight="1"/>
  </sheetData>
  <mergeCells count="2">
    <mergeCell ref="A1:H1"/>
    <mergeCell ref="A2:H2"/>
  </mergeCells>
  <pageMargins left="0.39370078740157483" right="0.24" top="0.6692913385826772" bottom="0.43307086614173229" header="0.31496062992125984" footer="0.39370078740157483"/>
  <pageSetup paperSize="9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7"/>
  <sheetViews>
    <sheetView topLeftCell="A34" workbookViewId="0">
      <selection activeCell="F41" sqref="F41"/>
    </sheetView>
  </sheetViews>
  <sheetFormatPr defaultRowHeight="15"/>
  <cols>
    <col min="1" max="1" width="4.7109375" style="105" customWidth="1"/>
    <col min="2" max="2" width="11.42578125" style="105" customWidth="1"/>
    <col min="3" max="3" width="13.140625" style="105" customWidth="1"/>
    <col min="4" max="4" width="57.85546875" style="106" customWidth="1"/>
    <col min="5" max="5" width="8.5703125" style="102" customWidth="1"/>
    <col min="6" max="6" width="10.7109375" style="102" customWidth="1"/>
    <col min="7" max="7" width="12.7109375" style="102" customWidth="1"/>
    <col min="8" max="8" width="14.7109375" style="102" customWidth="1"/>
    <col min="9" max="9" width="9.140625" style="1" customWidth="1"/>
    <col min="10" max="16384" width="9.140625" style="1"/>
  </cols>
  <sheetData>
    <row r="1" spans="1:8" ht="25.5" customHeight="1">
      <c r="A1" s="260" t="s">
        <v>124</v>
      </c>
      <c r="B1" s="260"/>
      <c r="C1" s="260"/>
      <c r="D1" s="260"/>
      <c r="E1" s="260"/>
      <c r="F1" s="260"/>
      <c r="G1" s="260"/>
      <c r="H1" s="260"/>
    </row>
    <row r="2" spans="1:8" s="3" customFormat="1" ht="17.25" customHeight="1">
      <c r="A2" s="261" t="s">
        <v>0</v>
      </c>
      <c r="B2" s="261"/>
      <c r="C2" s="261"/>
      <c r="D2" s="261"/>
      <c r="E2" s="261"/>
      <c r="F2" s="261"/>
      <c r="G2" s="261"/>
      <c r="H2" s="261"/>
    </row>
    <row r="3" spans="1:8" ht="8.25" customHeight="1" thickBot="1">
      <c r="A3" s="4"/>
      <c r="B3" s="4"/>
      <c r="C3" s="4"/>
      <c r="D3" s="2"/>
      <c r="E3" s="4"/>
      <c r="F3" s="4"/>
      <c r="G3" s="4"/>
      <c r="H3" s="4"/>
    </row>
    <row r="4" spans="1:8" ht="39.950000000000003" customHeight="1">
      <c r="A4" s="5" t="s">
        <v>1</v>
      </c>
      <c r="B4" s="6" t="s">
        <v>2</v>
      </c>
      <c r="C4" s="6" t="s">
        <v>3</v>
      </c>
      <c r="D4" s="7" t="s">
        <v>4</v>
      </c>
      <c r="E4" s="6" t="s">
        <v>5</v>
      </c>
      <c r="F4" s="8" t="s">
        <v>6</v>
      </c>
      <c r="G4" s="9" t="s">
        <v>7</v>
      </c>
      <c r="H4" s="10" t="s">
        <v>8</v>
      </c>
    </row>
    <row r="5" spans="1:8" s="15" customFormat="1" ht="20.100000000000001" customHeight="1" thickBot="1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2">
        <v>7</v>
      </c>
      <c r="H5" s="14">
        <v>8</v>
      </c>
    </row>
    <row r="6" spans="1:8" s="15" customFormat="1" ht="20.100000000000001" customHeight="1" thickTop="1" thickBot="1">
      <c r="A6" s="16"/>
      <c r="B6" s="17"/>
      <c r="C6" s="18"/>
      <c r="D6" s="19" t="s">
        <v>9</v>
      </c>
      <c r="E6" s="18"/>
      <c r="F6" s="20"/>
      <c r="G6" s="21"/>
      <c r="H6" s="22"/>
    </row>
    <row r="7" spans="1:8" s="29" customFormat="1" ht="20.100000000000001" customHeight="1" thickTop="1">
      <c r="A7" s="23">
        <v>1</v>
      </c>
      <c r="B7" s="24" t="s">
        <v>10</v>
      </c>
      <c r="C7" s="24" t="s">
        <v>11</v>
      </c>
      <c r="D7" s="25" t="s">
        <v>12</v>
      </c>
      <c r="E7" s="24" t="s">
        <v>13</v>
      </c>
      <c r="F7" s="26">
        <v>0.2</v>
      </c>
      <c r="G7" s="27"/>
      <c r="H7" s="28"/>
    </row>
    <row r="8" spans="1:8" s="29" customFormat="1" ht="35.1" customHeight="1">
      <c r="A8" s="30">
        <v>2</v>
      </c>
      <c r="B8" s="31" t="s">
        <v>14</v>
      </c>
      <c r="C8" s="32" t="s">
        <v>15</v>
      </c>
      <c r="D8" s="33" t="s">
        <v>16</v>
      </c>
      <c r="E8" s="32" t="s">
        <v>17</v>
      </c>
      <c r="F8" s="34">
        <v>3</v>
      </c>
      <c r="G8" s="35"/>
      <c r="H8" s="36"/>
    </row>
    <row r="9" spans="1:8" s="29" customFormat="1" ht="20.100000000000001" customHeight="1">
      <c r="A9" s="30">
        <v>3</v>
      </c>
      <c r="B9" s="31" t="s">
        <v>14</v>
      </c>
      <c r="C9" s="32" t="s">
        <v>15</v>
      </c>
      <c r="D9" s="33" t="s">
        <v>18</v>
      </c>
      <c r="E9" s="32" t="s">
        <v>17</v>
      </c>
      <c r="F9" s="34">
        <v>3</v>
      </c>
      <c r="G9" s="35"/>
      <c r="H9" s="36"/>
    </row>
    <row r="10" spans="1:8" s="29" customFormat="1" ht="20.100000000000001" customHeight="1">
      <c r="A10" s="30">
        <v>4</v>
      </c>
      <c r="B10" s="31" t="s">
        <v>14</v>
      </c>
      <c r="C10" s="32" t="s">
        <v>19</v>
      </c>
      <c r="D10" s="33" t="s">
        <v>20</v>
      </c>
      <c r="E10" s="37" t="s">
        <v>21</v>
      </c>
      <c r="F10" s="34">
        <v>357</v>
      </c>
      <c r="G10" s="35"/>
      <c r="H10" s="36"/>
    </row>
    <row r="11" spans="1:8" s="29" customFormat="1" ht="20.100000000000001" customHeight="1">
      <c r="A11" s="30">
        <v>5</v>
      </c>
      <c r="B11" s="31" t="s">
        <v>14</v>
      </c>
      <c r="C11" s="32" t="s">
        <v>19</v>
      </c>
      <c r="D11" s="33" t="s">
        <v>22</v>
      </c>
      <c r="E11" s="37" t="s">
        <v>21</v>
      </c>
      <c r="F11" s="34">
        <v>87</v>
      </c>
      <c r="G11" s="35"/>
      <c r="H11" s="36"/>
    </row>
    <row r="12" spans="1:8" s="29" customFormat="1" ht="20.100000000000001" customHeight="1">
      <c r="A12" s="30">
        <v>6</v>
      </c>
      <c r="B12" s="31" t="s">
        <v>14</v>
      </c>
      <c r="C12" s="32" t="s">
        <v>19</v>
      </c>
      <c r="D12" s="33" t="s">
        <v>23</v>
      </c>
      <c r="E12" s="37" t="s">
        <v>21</v>
      </c>
      <c r="F12" s="34">
        <v>87</v>
      </c>
      <c r="G12" s="35"/>
      <c r="H12" s="36"/>
    </row>
    <row r="13" spans="1:8" s="29" customFormat="1" ht="20.100000000000001" customHeight="1">
      <c r="A13" s="143">
        <v>7</v>
      </c>
      <c r="B13" s="144" t="s">
        <v>14</v>
      </c>
      <c r="C13" s="145" t="s">
        <v>19</v>
      </c>
      <c r="D13" s="146" t="s">
        <v>24</v>
      </c>
      <c r="E13" s="147" t="s">
        <v>25</v>
      </c>
      <c r="F13" s="148">
        <v>177</v>
      </c>
      <c r="G13" s="149"/>
      <c r="H13" s="150"/>
    </row>
    <row r="14" spans="1:8" s="29" customFormat="1" ht="20.100000000000001" customHeight="1" thickBot="1">
      <c r="A14" s="151">
        <v>8</v>
      </c>
      <c r="B14" s="152" t="s">
        <v>14</v>
      </c>
      <c r="C14" s="153" t="s">
        <v>19</v>
      </c>
      <c r="D14" s="154" t="s">
        <v>26</v>
      </c>
      <c r="E14" s="155" t="s">
        <v>25</v>
      </c>
      <c r="F14" s="156">
        <v>310</v>
      </c>
      <c r="G14" s="157"/>
      <c r="H14" s="158"/>
    </row>
    <row r="15" spans="1:8" s="29" customFormat="1" ht="20.100000000000001" customHeight="1" thickBot="1">
      <c r="A15" s="43"/>
      <c r="B15" s="44"/>
      <c r="C15" s="45"/>
      <c r="D15" s="46" t="s">
        <v>27</v>
      </c>
      <c r="E15" s="47"/>
      <c r="F15" s="48"/>
      <c r="G15" s="49"/>
      <c r="H15" s="50">
        <f>SUM(H7:H14)</f>
        <v>0</v>
      </c>
    </row>
    <row r="16" spans="1:8" s="29" customFormat="1" ht="20.100000000000001" customHeight="1" thickTop="1" thickBot="1">
      <c r="A16" s="16"/>
      <c r="B16" s="17"/>
      <c r="C16" s="18"/>
      <c r="D16" s="19" t="s">
        <v>28</v>
      </c>
      <c r="E16" s="18"/>
      <c r="F16" s="20"/>
      <c r="G16" s="21"/>
      <c r="H16" s="22"/>
    </row>
    <row r="17" spans="1:8" s="29" customFormat="1" ht="20.100000000000001" customHeight="1" thickTop="1">
      <c r="A17" s="30">
        <v>9</v>
      </c>
      <c r="B17" s="31" t="s">
        <v>14</v>
      </c>
      <c r="C17" s="32" t="s">
        <v>29</v>
      </c>
      <c r="D17" s="33" t="s">
        <v>30</v>
      </c>
      <c r="E17" s="32" t="s">
        <v>31</v>
      </c>
      <c r="F17" s="34">
        <v>66.3</v>
      </c>
      <c r="G17" s="35"/>
      <c r="H17" s="36"/>
    </row>
    <row r="18" spans="1:8" s="29" customFormat="1" ht="20.100000000000001" customHeight="1" thickBot="1">
      <c r="A18" s="38">
        <v>10</v>
      </c>
      <c r="B18" s="39" t="s">
        <v>14</v>
      </c>
      <c r="C18" s="40" t="s">
        <v>32</v>
      </c>
      <c r="D18" s="51" t="s">
        <v>33</v>
      </c>
      <c r="E18" s="37" t="s">
        <v>21</v>
      </c>
      <c r="F18" s="52">
        <v>391</v>
      </c>
      <c r="G18" s="42"/>
      <c r="H18" s="53"/>
    </row>
    <row r="19" spans="1:8" s="29" customFormat="1" ht="20.100000000000001" customHeight="1" thickBot="1">
      <c r="A19" s="43"/>
      <c r="B19" s="44"/>
      <c r="C19" s="45"/>
      <c r="D19" s="46" t="s">
        <v>34</v>
      </c>
      <c r="E19" s="47"/>
      <c r="F19" s="48"/>
      <c r="G19" s="49"/>
      <c r="H19" s="50">
        <f>SUM(H17:H18)</f>
        <v>0</v>
      </c>
    </row>
    <row r="20" spans="1:8" s="29" customFormat="1" ht="20.100000000000001" customHeight="1" thickTop="1" thickBot="1">
      <c r="A20" s="16"/>
      <c r="B20" s="17"/>
      <c r="C20" s="18"/>
      <c r="D20" s="19" t="s">
        <v>35</v>
      </c>
      <c r="E20" s="18"/>
      <c r="F20" s="20"/>
      <c r="G20" s="21"/>
      <c r="H20" s="22"/>
    </row>
    <row r="21" spans="1:8" s="29" customFormat="1" ht="35.1" customHeight="1" thickTop="1">
      <c r="A21" s="54" t="s">
        <v>36</v>
      </c>
      <c r="B21" s="55" t="s">
        <v>14</v>
      </c>
      <c r="C21" s="55" t="s">
        <v>37</v>
      </c>
      <c r="D21" s="56" t="s">
        <v>38</v>
      </c>
      <c r="E21" s="37" t="s">
        <v>21</v>
      </c>
      <c r="F21" s="26">
        <v>51</v>
      </c>
      <c r="G21" s="27"/>
      <c r="H21" s="28"/>
    </row>
    <row r="22" spans="1:8" s="29" customFormat="1" ht="35.1" customHeight="1" thickBot="1">
      <c r="A22" s="57" t="s">
        <v>39</v>
      </c>
      <c r="B22" s="58" t="s">
        <v>14</v>
      </c>
      <c r="C22" s="58" t="s">
        <v>40</v>
      </c>
      <c r="D22" s="59" t="s">
        <v>41</v>
      </c>
      <c r="E22" s="37" t="s">
        <v>21</v>
      </c>
      <c r="F22" s="60">
        <v>391</v>
      </c>
      <c r="G22" s="35"/>
      <c r="H22" s="61"/>
    </row>
    <row r="23" spans="1:8" s="29" customFormat="1" ht="20.100000000000001" customHeight="1" thickBot="1">
      <c r="A23" s="43"/>
      <c r="B23" s="44"/>
      <c r="C23" s="45"/>
      <c r="D23" s="46" t="s">
        <v>42</v>
      </c>
      <c r="E23" s="47"/>
      <c r="F23" s="48"/>
      <c r="G23" s="49"/>
      <c r="H23" s="50">
        <f>SUM(H21:H22)</f>
        <v>0</v>
      </c>
    </row>
    <row r="24" spans="1:8" s="29" customFormat="1" ht="20.100000000000001" customHeight="1" thickTop="1" thickBot="1">
      <c r="A24" s="16"/>
      <c r="B24" s="17"/>
      <c r="C24" s="18"/>
      <c r="D24" s="19" t="s">
        <v>43</v>
      </c>
      <c r="E24" s="18"/>
      <c r="F24" s="20"/>
      <c r="G24" s="21"/>
      <c r="H24" s="22"/>
    </row>
    <row r="25" spans="1:8" s="29" customFormat="1" ht="35.1" customHeight="1" thickTop="1">
      <c r="A25" s="23">
        <v>13</v>
      </c>
      <c r="B25" s="24" t="s">
        <v>14</v>
      </c>
      <c r="C25" s="62" t="s">
        <v>44</v>
      </c>
      <c r="D25" s="63" t="s">
        <v>45</v>
      </c>
      <c r="E25" s="37" t="s">
        <v>21</v>
      </c>
      <c r="F25" s="64">
        <v>340</v>
      </c>
      <c r="G25" s="27"/>
      <c r="H25" s="65"/>
    </row>
    <row r="26" spans="1:8" s="29" customFormat="1" ht="35.1" customHeight="1" thickBot="1">
      <c r="A26" s="66">
        <v>14</v>
      </c>
      <c r="B26" s="32" t="s">
        <v>14</v>
      </c>
      <c r="C26" s="31" t="s">
        <v>46</v>
      </c>
      <c r="D26" s="33" t="s">
        <v>47</v>
      </c>
      <c r="E26" s="37" t="s">
        <v>21</v>
      </c>
      <c r="F26" s="60">
        <v>51</v>
      </c>
      <c r="G26" s="35"/>
      <c r="H26" s="61"/>
    </row>
    <row r="27" spans="1:8" s="29" customFormat="1" ht="20.100000000000001" customHeight="1" thickBot="1">
      <c r="A27" s="43"/>
      <c r="B27" s="44"/>
      <c r="C27" s="45"/>
      <c r="D27" s="46"/>
      <c r="E27" s="47"/>
      <c r="F27" s="48"/>
      <c r="G27" s="49"/>
      <c r="H27" s="50">
        <f>SUM(H25:H26)</f>
        <v>0</v>
      </c>
    </row>
    <row r="28" spans="1:8" s="29" customFormat="1" ht="20.100000000000001" customHeight="1" thickTop="1" thickBot="1">
      <c r="A28" s="16"/>
      <c r="B28" s="17"/>
      <c r="C28" s="18"/>
      <c r="D28" s="19" t="s">
        <v>48</v>
      </c>
      <c r="E28" s="18"/>
      <c r="F28" s="20"/>
      <c r="G28" s="21"/>
      <c r="H28" s="22"/>
    </row>
    <row r="29" spans="1:8" s="29" customFormat="1" ht="42" customHeight="1" thickTop="1">
      <c r="A29" s="23">
        <v>15</v>
      </c>
      <c r="B29" s="24" t="s">
        <v>14</v>
      </c>
      <c r="C29" s="62" t="s">
        <v>49</v>
      </c>
      <c r="D29" s="63" t="s">
        <v>50</v>
      </c>
      <c r="E29" s="67" t="s">
        <v>25</v>
      </c>
      <c r="F29" s="64">
        <v>155</v>
      </c>
      <c r="G29" s="27"/>
      <c r="H29" s="65"/>
    </row>
    <row r="30" spans="1:8" s="29" customFormat="1" ht="42" customHeight="1">
      <c r="A30" s="68">
        <v>16</v>
      </c>
      <c r="B30" s="69" t="s">
        <v>14</v>
      </c>
      <c r="C30" s="70" t="s">
        <v>49</v>
      </c>
      <c r="D30" s="71" t="s">
        <v>51</v>
      </c>
      <c r="E30" s="72" t="s">
        <v>25</v>
      </c>
      <c r="F30" s="73">
        <v>22</v>
      </c>
      <c r="G30" s="74"/>
      <c r="H30" s="75"/>
    </row>
    <row r="31" spans="1:8" s="29" customFormat="1" ht="20.100000000000001" customHeight="1">
      <c r="A31" s="66">
        <v>17</v>
      </c>
      <c r="B31" s="32" t="s">
        <v>14</v>
      </c>
      <c r="C31" s="31" t="s">
        <v>52</v>
      </c>
      <c r="D31" s="33" t="s">
        <v>53</v>
      </c>
      <c r="E31" s="37" t="s">
        <v>25</v>
      </c>
      <c r="F31" s="60">
        <v>12</v>
      </c>
      <c r="G31" s="35"/>
      <c r="H31" s="61"/>
    </row>
    <row r="32" spans="1:8" s="29" customFormat="1" ht="20.100000000000001" customHeight="1">
      <c r="A32" s="76">
        <v>18</v>
      </c>
      <c r="B32" s="77" t="s">
        <v>14</v>
      </c>
      <c r="C32" s="78" t="s">
        <v>49</v>
      </c>
      <c r="D32" s="79" t="s">
        <v>54</v>
      </c>
      <c r="E32" s="80" t="s">
        <v>25</v>
      </c>
      <c r="F32" s="81">
        <v>169</v>
      </c>
      <c r="G32" s="82"/>
      <c r="H32" s="83"/>
    </row>
    <row r="33" spans="1:8" s="29" customFormat="1" ht="35.1" customHeight="1" thickBot="1">
      <c r="A33" s="84">
        <v>19</v>
      </c>
      <c r="B33" s="40" t="s">
        <v>14</v>
      </c>
      <c r="C33" s="39" t="s">
        <v>55</v>
      </c>
      <c r="D33" s="41" t="s">
        <v>56</v>
      </c>
      <c r="E33" s="85" t="s">
        <v>25</v>
      </c>
      <c r="F33" s="52">
        <v>177</v>
      </c>
      <c r="G33" s="42"/>
      <c r="H33" s="53"/>
    </row>
    <row r="34" spans="1:8" s="29" customFormat="1" ht="20.100000000000001" customHeight="1" thickBot="1">
      <c r="A34" s="43"/>
      <c r="B34" s="44"/>
      <c r="C34" s="45"/>
      <c r="D34" s="46" t="s">
        <v>57</v>
      </c>
      <c r="E34" s="47"/>
      <c r="F34" s="48"/>
      <c r="G34" s="49"/>
      <c r="H34" s="50">
        <f>SUM(H29:H33)</f>
        <v>0</v>
      </c>
    </row>
    <row r="35" spans="1:8" s="29" customFormat="1" ht="20.100000000000001" customHeight="1" thickTop="1" thickBot="1">
      <c r="A35" s="16"/>
      <c r="B35" s="17"/>
      <c r="C35" s="18"/>
      <c r="D35" s="19" t="s">
        <v>58</v>
      </c>
      <c r="E35" s="18"/>
      <c r="F35" s="20"/>
      <c r="G35" s="21" t="s">
        <v>59</v>
      </c>
      <c r="H35" s="22"/>
    </row>
    <row r="36" spans="1:8" s="29" customFormat="1" ht="20.100000000000001" customHeight="1" thickTop="1" thickBot="1">
      <c r="A36" s="86">
        <v>20</v>
      </c>
      <c r="B36" s="87" t="s">
        <v>14</v>
      </c>
      <c r="C36" s="88" t="s">
        <v>29</v>
      </c>
      <c r="D36" s="89" t="s">
        <v>60</v>
      </c>
      <c r="E36" s="90" t="s">
        <v>21</v>
      </c>
      <c r="F36" s="91">
        <v>340</v>
      </c>
      <c r="G36" s="92"/>
      <c r="H36" s="93"/>
    </row>
    <row r="37" spans="1:8" s="29" customFormat="1" ht="20.100000000000001" customHeight="1" thickBot="1">
      <c r="A37" s="43"/>
      <c r="B37" s="44"/>
      <c r="C37" s="45"/>
      <c r="D37" s="46" t="s">
        <v>61</v>
      </c>
      <c r="E37" s="47"/>
      <c r="F37" s="48"/>
      <c r="G37" s="49"/>
      <c r="H37" s="50">
        <f>SUM(H36:H36)</f>
        <v>0</v>
      </c>
    </row>
    <row r="38" spans="1:8" s="29" customFormat="1" ht="35.1" customHeight="1" thickBot="1">
      <c r="A38" s="94"/>
      <c r="B38" s="95"/>
      <c r="C38" s="95"/>
      <c r="D38" s="96" t="s">
        <v>62</v>
      </c>
      <c r="E38" s="97"/>
      <c r="F38" s="98"/>
      <c r="G38" s="99"/>
      <c r="H38" s="100">
        <f>H15+H19+H23+H27+H34+H37</f>
        <v>0</v>
      </c>
    </row>
    <row r="39" spans="1:8" customFormat="1" ht="18" customHeight="1">
      <c r="A39" s="101"/>
      <c r="B39" s="101"/>
      <c r="C39" s="102" t="s">
        <v>63</v>
      </c>
      <c r="D39" s="102"/>
      <c r="E39" s="102"/>
      <c r="F39" s="102"/>
      <c r="G39" s="102"/>
      <c r="H39" s="103"/>
    </row>
    <row r="40" spans="1:8" customFormat="1">
      <c r="A40" s="104"/>
      <c r="B40" s="104"/>
      <c r="C40" s="105"/>
      <c r="D40" s="106"/>
      <c r="E40" s="102"/>
      <c r="F40" s="102"/>
      <c r="G40" s="102"/>
      <c r="H40" s="102"/>
    </row>
    <row r="41" spans="1:8" s="108" customFormat="1">
      <c r="A41" s="107"/>
      <c r="B41" s="107"/>
      <c r="C41" s="105"/>
      <c r="D41" s="106"/>
      <c r="E41" s="102"/>
      <c r="F41" s="102"/>
      <c r="G41" s="102"/>
      <c r="H41" s="102"/>
    </row>
    <row r="42" spans="1:8" customFormat="1" ht="72" customHeight="1">
      <c r="A42" s="105"/>
      <c r="B42" s="105"/>
      <c r="C42" s="105"/>
      <c r="D42" s="106"/>
      <c r="E42" s="102"/>
      <c r="F42" s="107"/>
      <c r="G42" s="102"/>
      <c r="H42" s="102"/>
    </row>
    <row r="43" spans="1:8" customFormat="1">
      <c r="A43" s="105"/>
      <c r="B43" s="105"/>
      <c r="C43" s="105"/>
      <c r="D43" s="106"/>
      <c r="E43" s="262"/>
      <c r="F43" s="262"/>
      <c r="G43" s="262"/>
      <c r="H43" s="102"/>
    </row>
    <row r="217" spans="1:8" customFormat="1">
      <c r="A217" s="105">
        <v>34</v>
      </c>
      <c r="B217" s="105"/>
      <c r="C217" s="105"/>
      <c r="D217" s="106"/>
      <c r="E217" s="102"/>
      <c r="F217" s="102"/>
      <c r="G217" s="102"/>
      <c r="H217" s="102"/>
    </row>
  </sheetData>
  <mergeCells count="3">
    <mergeCell ref="A1:H1"/>
    <mergeCell ref="A2:H2"/>
    <mergeCell ref="E43:G43"/>
  </mergeCells>
  <pageMargins left="0.4" right="0.48000000000000004" top="0.66929133858267709" bottom="0.43307086614173257" header="0.31496062992126012" footer="0.39370078740157505"/>
  <pageSetup paperSize="9" scale="97" fitToWidth="0" fitToHeight="0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0"/>
  <sheetViews>
    <sheetView tabSelected="1" topLeftCell="A10" workbookViewId="0">
      <selection activeCell="B18" sqref="B18:I18"/>
    </sheetView>
  </sheetViews>
  <sheetFormatPr defaultRowHeight="15"/>
  <cols>
    <col min="1" max="1" width="5.85546875" style="102" customWidth="1"/>
    <col min="2" max="2" width="13.42578125" style="102" customWidth="1"/>
    <col min="3" max="3" width="56.28515625" style="102" customWidth="1"/>
    <col min="4" max="8" width="16.7109375" style="102" hidden="1" customWidth="1"/>
    <col min="9" max="9" width="18.42578125" style="102" customWidth="1"/>
    <col min="10" max="10" width="9.140625" style="1" customWidth="1"/>
    <col min="11" max="16384" width="9.140625" style="1"/>
  </cols>
  <sheetData>
    <row r="1" spans="1:9" ht="28.5" customHeight="1">
      <c r="A1" s="263" t="s">
        <v>64</v>
      </c>
      <c r="B1" s="263"/>
      <c r="C1" s="263"/>
      <c r="D1" s="263"/>
      <c r="E1" s="263"/>
      <c r="F1" s="263"/>
      <c r="G1" s="263"/>
      <c r="H1" s="263"/>
      <c r="I1" s="263"/>
    </row>
    <row r="2" spans="1:9" s="3" customFormat="1" ht="28.5" customHeight="1" thickBot="1">
      <c r="A2" s="264" t="s">
        <v>0</v>
      </c>
      <c r="B2" s="264"/>
      <c r="C2" s="264"/>
      <c r="D2" s="264"/>
      <c r="E2" s="264"/>
      <c r="F2" s="264"/>
      <c r="G2" s="264"/>
      <c r="H2" s="264"/>
      <c r="I2" s="264"/>
    </row>
    <row r="3" spans="1:9" s="110" customFormat="1" ht="52.5" customHeight="1" thickBot="1">
      <c r="A3" s="109" t="s">
        <v>1</v>
      </c>
      <c r="B3" s="109" t="s">
        <v>3</v>
      </c>
      <c r="C3" s="109" t="s">
        <v>4</v>
      </c>
      <c r="D3" s="109" t="s">
        <v>65</v>
      </c>
      <c r="E3" s="109" t="s">
        <v>66</v>
      </c>
      <c r="F3" s="109" t="s">
        <v>67</v>
      </c>
      <c r="G3" s="109" t="s">
        <v>68</v>
      </c>
      <c r="H3" s="109" t="s">
        <v>69</v>
      </c>
      <c r="I3" s="109" t="s">
        <v>70</v>
      </c>
    </row>
    <row r="4" spans="1:9" s="112" customFormat="1" ht="24.95" customHeight="1" thickBot="1">
      <c r="A4" s="111">
        <v>1</v>
      </c>
      <c r="B4" s="111">
        <v>2</v>
      </c>
      <c r="C4" s="111">
        <v>3</v>
      </c>
      <c r="D4" s="111">
        <v>4</v>
      </c>
      <c r="E4" s="111">
        <v>5</v>
      </c>
      <c r="F4" s="111">
        <v>6</v>
      </c>
      <c r="G4" s="111">
        <v>7</v>
      </c>
      <c r="H4" s="111">
        <v>8</v>
      </c>
      <c r="I4" s="111">
        <v>4</v>
      </c>
    </row>
    <row r="5" spans="1:9" s="112" customFormat="1" ht="24.95" customHeight="1" thickBot="1">
      <c r="A5" s="265" t="s">
        <v>71</v>
      </c>
      <c r="B5" s="265"/>
      <c r="C5" s="265"/>
      <c r="D5" s="265"/>
      <c r="E5" s="265"/>
      <c r="F5" s="265"/>
      <c r="G5" s="265"/>
      <c r="H5" s="265"/>
      <c r="I5" s="265"/>
    </row>
    <row r="6" spans="1:9" s="29" customFormat="1" ht="24.95" customHeight="1">
      <c r="A6" s="68">
        <v>1</v>
      </c>
      <c r="B6" s="69" t="s">
        <v>72</v>
      </c>
      <c r="C6" s="69" t="s">
        <v>9</v>
      </c>
      <c r="D6" s="113"/>
      <c r="E6" s="113"/>
      <c r="F6" s="114"/>
      <c r="G6" s="113"/>
      <c r="H6" s="114"/>
      <c r="I6" s="115">
        <f>KO!H15</f>
        <v>0</v>
      </c>
    </row>
    <row r="7" spans="1:9" s="29" customFormat="1" ht="24.95" customHeight="1">
      <c r="A7" s="116">
        <v>2</v>
      </c>
      <c r="B7" s="32" t="s">
        <v>73</v>
      </c>
      <c r="C7" s="117" t="s">
        <v>74</v>
      </c>
      <c r="D7" s="118"/>
      <c r="E7" s="118"/>
      <c r="F7" s="119"/>
      <c r="G7" s="118"/>
      <c r="H7" s="119"/>
      <c r="I7" s="120">
        <f>KO!H19</f>
        <v>0</v>
      </c>
    </row>
    <row r="8" spans="1:9" s="29" customFormat="1" ht="24.95" customHeight="1">
      <c r="A8" s="66">
        <v>3</v>
      </c>
      <c r="B8" s="32" t="s">
        <v>75</v>
      </c>
      <c r="C8" s="31" t="s">
        <v>76</v>
      </c>
      <c r="D8" s="118"/>
      <c r="E8" s="118"/>
      <c r="F8" s="119"/>
      <c r="G8" s="118"/>
      <c r="H8" s="119"/>
      <c r="I8" s="120">
        <f>KO!H23</f>
        <v>0</v>
      </c>
    </row>
    <row r="9" spans="1:9" s="29" customFormat="1" ht="24.95" customHeight="1">
      <c r="A9" s="66">
        <v>4</v>
      </c>
      <c r="B9" s="32" t="s">
        <v>77</v>
      </c>
      <c r="C9" s="117" t="s">
        <v>78</v>
      </c>
      <c r="D9" s="118"/>
      <c r="E9" s="118"/>
      <c r="F9" s="119"/>
      <c r="G9" s="118"/>
      <c r="H9" s="119"/>
      <c r="I9" s="120">
        <f>KO!H27</f>
        <v>0</v>
      </c>
    </row>
    <row r="10" spans="1:9" s="121" customFormat="1" ht="24.95" customHeight="1">
      <c r="A10" s="66">
        <v>5</v>
      </c>
      <c r="B10" s="32" t="s">
        <v>79</v>
      </c>
      <c r="C10" s="117" t="s">
        <v>80</v>
      </c>
      <c r="D10" s="118"/>
      <c r="E10" s="118"/>
      <c r="F10" s="119"/>
      <c r="G10" s="118"/>
      <c r="H10" s="119"/>
      <c r="I10" s="120">
        <f>KO!H34</f>
        <v>0</v>
      </c>
    </row>
    <row r="11" spans="1:9" s="121" customFormat="1" ht="24.95" customHeight="1" thickBot="1">
      <c r="A11" s="84">
        <v>6</v>
      </c>
      <c r="B11" s="40" t="s">
        <v>29</v>
      </c>
      <c r="C11" s="122" t="s">
        <v>81</v>
      </c>
      <c r="D11" s="123"/>
      <c r="E11" s="123"/>
      <c r="F11" s="124"/>
      <c r="G11" s="123"/>
      <c r="H11" s="124"/>
      <c r="I11" s="125">
        <f>KO!H37</f>
        <v>0</v>
      </c>
    </row>
    <row r="12" spans="1:9" s="29" customFormat="1" ht="24.95" customHeight="1">
      <c r="A12" s="126">
        <v>7</v>
      </c>
      <c r="B12" s="127"/>
      <c r="C12" s="128" t="s">
        <v>82</v>
      </c>
      <c r="D12" s="129" t="e">
        <f>SUM(#REF!)</f>
        <v>#REF!</v>
      </c>
      <c r="E12" s="129" t="e">
        <f>SUM(#REF!)</f>
        <v>#REF!</v>
      </c>
      <c r="F12" s="130" t="e">
        <f>SUM(#REF!)</f>
        <v>#REF!</v>
      </c>
      <c r="G12" s="129" t="e">
        <f>SUM(#REF!)</f>
        <v>#REF!</v>
      </c>
      <c r="H12" s="130" t="e">
        <f>SUM(#REF!)</f>
        <v>#REF!</v>
      </c>
      <c r="I12" s="131">
        <f>SUM(I6:I11)</f>
        <v>0</v>
      </c>
    </row>
    <row r="13" spans="1:9" s="29" customFormat="1" ht="24.95" customHeight="1" thickBot="1">
      <c r="A13" s="76">
        <v>8</v>
      </c>
      <c r="B13" s="77"/>
      <c r="C13" s="132" t="s">
        <v>83</v>
      </c>
      <c r="D13" s="133" t="e">
        <f>D12*22%</f>
        <v>#REF!</v>
      </c>
      <c r="E13" s="133" t="e">
        <f>E12*22%</f>
        <v>#REF!</v>
      </c>
      <c r="F13" s="134" t="e">
        <f>F12*22%</f>
        <v>#REF!</v>
      </c>
      <c r="G13" s="133" t="e">
        <f>G12*22%</f>
        <v>#REF!</v>
      </c>
      <c r="H13" s="134" t="e">
        <f>H12*22%</f>
        <v>#REF!</v>
      </c>
      <c r="I13" s="135">
        <f>ROUND(I12*0.23,2)</f>
        <v>0</v>
      </c>
    </row>
    <row r="14" spans="1:9" s="29" customFormat="1" ht="24.95" customHeight="1" thickTop="1" thickBot="1">
      <c r="A14" s="136">
        <v>9</v>
      </c>
      <c r="B14" s="137"/>
      <c r="C14" s="138" t="s">
        <v>84</v>
      </c>
      <c r="D14" s="139" t="e">
        <f>SUM(D12:D13)</f>
        <v>#REF!</v>
      </c>
      <c r="E14" s="139" t="e">
        <f>SUM(E12:E13)</f>
        <v>#REF!</v>
      </c>
      <c r="F14" s="140" t="e">
        <f>SUM(F12:F13)</f>
        <v>#REF!</v>
      </c>
      <c r="G14" s="139" t="e">
        <f>SUM(G12:G13)</f>
        <v>#REF!</v>
      </c>
      <c r="H14" s="140" t="e">
        <f>SUM(H12:H13)</f>
        <v>#REF!</v>
      </c>
      <c r="I14" s="141">
        <f>I13+I12</f>
        <v>0</v>
      </c>
    </row>
    <row r="15" spans="1:9" ht="17.100000000000001" customHeight="1" thickTop="1">
      <c r="B15" s="102" t="s">
        <v>85</v>
      </c>
    </row>
    <row r="16" spans="1:9" ht="17.100000000000001" customHeight="1">
      <c r="B16" s="102" t="s">
        <v>86</v>
      </c>
      <c r="D16" s="142"/>
      <c r="E16" s="142"/>
      <c r="F16" s="142"/>
      <c r="G16" s="142"/>
      <c r="H16" s="142"/>
      <c r="I16" s="142"/>
    </row>
    <row r="17" spans="2:9" ht="17.100000000000001" customHeight="1">
      <c r="D17" s="142"/>
      <c r="E17" s="142"/>
      <c r="F17" s="142"/>
      <c r="G17" s="142"/>
      <c r="H17" s="142"/>
      <c r="I17" s="142"/>
    </row>
    <row r="18" spans="2:9" ht="70.5" customHeight="1">
      <c r="B18" s="266"/>
      <c r="C18" s="266"/>
      <c r="D18" s="266"/>
      <c r="E18" s="266"/>
      <c r="F18" s="266"/>
      <c r="G18" s="266"/>
      <c r="H18" s="266"/>
      <c r="I18" s="266"/>
    </row>
    <row r="19" spans="2:9" ht="17.100000000000001" customHeight="1"/>
    <row r="20" spans="2:9" ht="17.100000000000001" customHeight="1">
      <c r="C20" s="107"/>
      <c r="H20" s="4" t="s">
        <v>87</v>
      </c>
    </row>
  </sheetData>
  <mergeCells count="4">
    <mergeCell ref="A1:I1"/>
    <mergeCell ref="A2:I2"/>
    <mergeCell ref="A5:I5"/>
    <mergeCell ref="B18:I18"/>
  </mergeCells>
  <pageMargins left="0.78740157480314998" right="0.196850393700787" top="0.70866141732283505" bottom="0.59055118110236249" header="0.47244094488189003" footer="0.55118110236220497"/>
  <pageSetup paperSize="0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Przedmiar</vt:lpstr>
      <vt:lpstr>KO</vt:lpstr>
      <vt:lpstr>ZZK</vt:lpstr>
      <vt:lpstr>KO!Obszar_wydruku</vt:lpstr>
      <vt:lpstr>Przedmiar!Obszar_wydruku</vt:lpstr>
      <vt:lpstr>ZZK!Obszar_wydruku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Maćkowiak Bogdan</cp:lastModifiedBy>
  <cp:lastPrinted>2020-04-21T16:18:06Z</cp:lastPrinted>
  <dcterms:created xsi:type="dcterms:W3CDTF">2004-04-13T06:47:34Z</dcterms:created>
  <dcterms:modified xsi:type="dcterms:W3CDTF">2020-11-04T07:57:12Z</dcterms:modified>
</cp:coreProperties>
</file>