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N.271.15.2020 - BO Chodniki Lubuska, Szczepanowskiego, Reja\Dokumenty do przetargu\Załącznik nr 8\REJA\"/>
    </mc:Choice>
  </mc:AlternateContent>
  <xr:revisionPtr revIDLastSave="0" documentId="13_ncr:1_{42E33977-C536-4015-95AE-39D253B4CD6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KO" sheetId="2" r:id="rId1"/>
    <sheet name="ZZK" sheetId="3" r:id="rId2"/>
  </sheets>
  <definedNames>
    <definedName name="_xlnm.Print_Area" localSheetId="0">KO!$A$1:$H$39</definedName>
    <definedName name="_xlnm.Print_Area" localSheetId="1">ZZK!$A$1:$I$19</definedName>
  </definedNames>
  <calcPr calcId="181029" iterate="1" fullPrecision="0"/>
</workbook>
</file>

<file path=xl/calcChain.xml><?xml version="1.0" encoding="utf-8"?>
<calcChain xmlns="http://schemas.openxmlformats.org/spreadsheetml/2006/main">
  <c r="H11" i="3" l="1"/>
  <c r="H12" i="3" s="1"/>
  <c r="G11" i="3"/>
  <c r="F11" i="3"/>
  <c r="F13" i="3" s="1"/>
  <c r="E11" i="3"/>
  <c r="E12" i="3" s="1"/>
  <c r="D11" i="3"/>
  <c r="D12" i="3" s="1"/>
  <c r="H13" i="3"/>
  <c r="G13" i="3"/>
  <c r="E13" i="3"/>
  <c r="D13" i="3"/>
  <c r="G12" i="3"/>
  <c r="H32" i="2"/>
  <c r="H31" i="2"/>
  <c r="H30" i="2"/>
  <c r="H29" i="2"/>
  <c r="H26" i="2"/>
  <c r="H25" i="2"/>
  <c r="H22" i="2"/>
  <c r="H21" i="2"/>
  <c r="H18" i="2"/>
  <c r="H17" i="2"/>
  <c r="H14" i="2"/>
  <c r="H13" i="2"/>
  <c r="H12" i="2"/>
  <c r="H11" i="2"/>
  <c r="H10" i="2"/>
  <c r="H9" i="2"/>
  <c r="H8" i="2"/>
  <c r="H7" i="2"/>
  <c r="F12" i="3" l="1"/>
  <c r="H27" i="2"/>
  <c r="I9" i="3" s="1"/>
  <c r="H33" i="2"/>
  <c r="I10" i="3" s="1"/>
  <c r="H23" i="2"/>
  <c r="I8" i="3" s="1"/>
  <c r="H19" i="2"/>
  <c r="I7" i="3" s="1"/>
  <c r="H15" i="2"/>
  <c r="I6" i="3" l="1"/>
  <c r="I11" i="3" s="1"/>
  <c r="I12" i="3" s="1"/>
  <c r="I13" i="3" s="1"/>
  <c r="H34" i="2"/>
</calcChain>
</file>

<file path=xl/sharedStrings.xml><?xml version="1.0" encoding="utf-8"?>
<sst xmlns="http://schemas.openxmlformats.org/spreadsheetml/2006/main" count="123" uniqueCount="84">
  <si>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</si>
  <si>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</si>
  <si>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</si>
  <si>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</si>
  <si>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</si>
  <si>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</si>
  <si>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</si>
  <si>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</si>
  <si>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</si>
  <si>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</si>
  <si>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</si>
  <si>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</si>
  <si>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</si>
  <si>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</si>
  <si>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</si>
  <si>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</si>
  <si>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</si>
  <si>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</si>
  <si>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</si>
  <si>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</si>
  <si>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</si>
  <si>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</si>
  <si>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</si>
  <si>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</si>
  <si>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</si>
  <si>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</si>
  <si>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</si>
  <si>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</si>
  <si>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</si>
  <si>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</si>
  <si>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</si>
  <si>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</si>
  <si>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</si>
  <si>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</si>
  <si>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</si>
  <si>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</si>
  <si>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</si>
  <si>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</si>
  <si>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</si>
  <si>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</si>
  <si>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</si>
  <si>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</si>
  <si>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</si>
  <si>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</si>
  <si>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</si>
  <si>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</si>
  <si>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</si>
  <si>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</si>
  <si>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</si>
  <si>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</si>
  <si>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</si>
  <si>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</si>
  <si>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D.08.05.06A</t>
  </si>
  <si>
    <t>Ułożenie ścieku z dwóch rzędów kostki betonowej na ławie betonowej</t>
  </si>
  <si>
    <t>RAZEM  ELEMENTY  ULIC</t>
  </si>
  <si>
    <t>* Ceny jednostkowe i wartości robót należy podawać w PLN  z dokładnością do  0,01 PLN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</si>
  <si>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</si>
  <si>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</si>
  <si>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</si>
  <si>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</si>
  <si>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</si>
  <si>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</si>
  <si>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</si>
  <si>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</si>
  <si>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</si>
  <si>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</si>
  <si>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</si>
  <si>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</si>
  <si>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</si>
  <si>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</si>
  <si>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</si>
  <si>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</si>
  <si>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</si>
  <si>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* Ceny jednostkowe i wartości robót należy podawać w PLN  z dokładnością do  0,01 PLN.</t>
  </si>
  <si>
    <t xml:space="preserve">    Ceny jednostkowe należy podawać bez VAT</t>
  </si>
  <si>
    <t>Sporządził:</t>
  </si>
  <si>
    <t>Rozbiórka nawierzchni pod ściek</t>
  </si>
  <si>
    <t>m2</t>
  </si>
  <si>
    <t>OGÓŁEM - suma pozycji 1 - 18</t>
  </si>
  <si>
    <t>Razem - suma poz. 1 do 5</t>
  </si>
  <si>
    <t>Podatek VAT - 23%  poz. 6</t>
  </si>
  <si>
    <t xml:space="preserve">OGÓŁEM - suma poz. 6 i 7 </t>
  </si>
  <si>
    <t>Przebudowa chodnika na ulicy Reja w Lesznie km 0+267,50 do 0+494,50.</t>
  </si>
  <si>
    <t>KOSZTORYS  OFERTOWY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</si>
</sst>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92D050"/>
      </right>
      <top style="medium">
        <color rgb="FF00B050"/>
      </top>
      <bottom style="medium">
        <color rgb="FF339966"/>
      </bottom>
      <diagonal/>
    </border>
    <border>
      <left style="thin">
        <color rgb="FF339966"/>
      </left>
      <right style="thin">
        <color rgb="FF92D050"/>
      </right>
      <top style="medium">
        <color rgb="FF00B050"/>
      </top>
      <bottom/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44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2" xfId="0" applyNumberForma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4" xfId="0" applyBorder="1" applyAlignment="1">
      <alignment horizontal="left" vertical="center" wrapText="1"/>
    </xf>
    <xf numFmtId="49" fontId="44" fillId="0" borderId="45" xfId="0" applyNumberFormat="1" applyFont="1" applyBorder="1" applyAlignment="1">
      <alignment horizontal="left" vertical="center" wrapText="1"/>
    </xf>
    <xf numFmtId="164" fontId="0" fillId="0" borderId="46" xfId="0" applyNumberFormat="1" applyBorder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4" fontId="44" fillId="0" borderId="47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49" fontId="0" fillId="0" borderId="49" xfId="0" applyNumberFormat="1" applyBorder="1" applyAlignment="1">
      <alignment horizontal="left" vertical="center" wrapText="1"/>
    </xf>
    <xf numFmtId="164" fontId="0" fillId="0" borderId="49" xfId="0" applyNumberFormat="1" applyBorder="1" applyAlignment="1">
      <alignment horizontal="center" vertical="center"/>
    </xf>
    <xf numFmtId="164" fontId="0" fillId="0" borderId="49" xfId="0" applyNumberFormat="1" applyFill="1" applyBorder="1" applyAlignment="1">
      <alignment horizontal="center" vertical="center"/>
    </xf>
    <xf numFmtId="4" fontId="0" fillId="0" borderId="49" xfId="0" applyNumberFormat="1" applyBorder="1" applyAlignment="1">
      <alignment horizontal="center" vertical="center"/>
    </xf>
    <xf numFmtId="4" fontId="0" fillId="0" borderId="50" xfId="0" applyNumberForma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52" fillId="0" borderId="53" xfId="0" applyFont="1" applyBorder="1" applyAlignment="1">
      <alignment horizontal="center" vertical="center"/>
    </xf>
    <xf numFmtId="0" fontId="52" fillId="0" borderId="54" xfId="0" applyFont="1" applyBorder="1" applyAlignment="1">
      <alignment horizontal="center" vertical="center"/>
    </xf>
    <xf numFmtId="49" fontId="52" fillId="0" borderId="54" xfId="0" applyNumberFormat="1" applyFont="1" applyBorder="1" applyAlignment="1">
      <alignment vertical="center" wrapText="1"/>
    </xf>
    <xf numFmtId="0" fontId="52" fillId="0" borderId="55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2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57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57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49" xfId="0" applyNumberFormat="1" applyBorder="1" applyAlignment="1">
      <alignment horizontal="right" vertical="center"/>
    </xf>
    <xf numFmtId="4" fontId="0" fillId="0" borderId="58" xfId="0" applyNumberFormat="1" applyBorder="1" applyAlignment="1">
      <alignment horizontal="right" vertical="center"/>
    </xf>
    <xf numFmtId="4" fontId="0" fillId="0" borderId="59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0" xfId="0" applyNumberFormat="1" applyBorder="1" applyAlignment="1">
      <alignment horizontal="right" vertical="center"/>
    </xf>
    <xf numFmtId="4" fontId="0" fillId="0" borderId="61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49" fontId="0" fillId="0" borderId="63" xfId="0" applyNumberFormat="1" applyBorder="1" applyAlignment="1">
      <alignment horizontal="center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4" fontId="44" fillId="0" borderId="59" xfId="0" applyNumberFormat="1" applyFont="1" applyBorder="1" applyAlignment="1">
      <alignment horizontal="right" vertical="center"/>
    </xf>
    <xf numFmtId="49" fontId="0" fillId="0" borderId="52" xfId="0" applyNumberFormat="1" applyBorder="1" applyAlignment="1">
      <alignment horizontal="center" vertical="center"/>
    </xf>
    <xf numFmtId="4" fontId="0" fillId="0" borderId="52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44" fillId="0" borderId="66" xfId="0" applyNumberFormat="1" applyFont="1" applyBorder="1" applyAlignment="1">
      <alignment horizontal="right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49" fontId="0" fillId="0" borderId="68" xfId="0" applyNumberFormat="1" applyBorder="1" applyAlignment="1">
      <alignment horizontal="center" vertical="center"/>
    </xf>
    <xf numFmtId="4" fontId="46" fillId="0" borderId="68" xfId="0" applyNumberFormat="1" applyFont="1" applyBorder="1" applyAlignment="1">
      <alignment horizontal="right" vertical="center"/>
    </xf>
    <xf numFmtId="4" fontId="46" fillId="0" borderId="69" xfId="0" applyNumberFormat="1" applyFont="1" applyBorder="1" applyAlignment="1">
      <alignment horizontal="right" vertical="center"/>
    </xf>
    <xf numFmtId="4" fontId="52" fillId="0" borderId="70" xfId="0" applyNumberFormat="1" applyFont="1" applyBorder="1" applyAlignment="1">
      <alignment horizontal="right" vertical="center"/>
    </xf>
    <xf numFmtId="164" fontId="0" fillId="0" borderId="0" xfId="0" applyNumberFormat="1" applyAlignment="1"/>
    <xf numFmtId="164" fontId="0" fillId="0" borderId="52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64" fontId="0" fillId="0" borderId="71" xfId="0" applyNumberFormat="1" applyBorder="1" applyAlignment="1">
      <alignment horizontal="center" vertical="center"/>
    </xf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56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5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21">
    <cellStyle name="_PERSONAL" xfId="55" xr:uid="{00000000-0005-0000-0000-000000000000}"/>
    <cellStyle name="_PERSONAL_1" xfId="56" xr:uid="{00000000-0005-0000-0000-000001000000}"/>
    <cellStyle name="_PERSONAL_1_A4 Inwest polskie IIpopr" xfId="57" xr:uid="{00000000-0005-0000-0000-000002000000}"/>
    <cellStyle name="_PERSONAL_1_A4 Inwest polskie IIpopr_PRZEDMIAR - szczegółowy" xfId="58" xr:uid="{00000000-0005-0000-0000-000003000000}"/>
    <cellStyle name="_PERSONAL_1_A4 Inwest polskie IIpopr_PRZEDMIAR - zagreg." xfId="59" xr:uid="{00000000-0005-0000-0000-000004000000}"/>
    <cellStyle name="_PERSONAL_1_Boleslawiec rynk" xfId="60" xr:uid="{00000000-0005-0000-0000-000005000000}"/>
    <cellStyle name="_PERSONAL_1_Boleslawiec rynk_PRZEDMIAR - szczegółowy" xfId="61" xr:uid="{00000000-0005-0000-0000-000006000000}"/>
    <cellStyle name="_PERSONAL_1_Boleslawiec rynk_PRZEDMIAR - zagreg." xfId="62" xr:uid="{00000000-0005-0000-0000-000007000000}"/>
    <cellStyle name="_PERSONAL_1_Buczyna Inwest" xfId="63" xr:uid="{00000000-0005-0000-0000-000008000000}"/>
    <cellStyle name="_PERSONAL_1_Buczyna Inwest_PRZEDMIAR - szczegółowy" xfId="64" xr:uid="{00000000-0005-0000-0000-000009000000}"/>
    <cellStyle name="_PERSONAL_1_Buczyna Inwest_PRZEDMIAR - zagreg." xfId="65" xr:uid="{00000000-0005-0000-0000-00000A000000}"/>
    <cellStyle name="_PERSONAL_1_Inwest Belchatow 1" xfId="66" xr:uid="{00000000-0005-0000-0000-00000B000000}"/>
    <cellStyle name="_PERSONAL_1_Inwest Belchatow 1_PRZEDMIAR - szczegółowy" xfId="67" xr:uid="{00000000-0005-0000-0000-00000C000000}"/>
    <cellStyle name="_PERSONAL_1_Inwest Belchatow 1_PRZEDMIAR - zagreg." xfId="68" xr:uid="{00000000-0005-0000-0000-00000D000000}"/>
    <cellStyle name="_PERSONAL_1_kladka Ruda" xfId="69" xr:uid="{00000000-0005-0000-0000-00000E000000}"/>
    <cellStyle name="_PERSONAL_1_kladka Ruda_PRZEDMIAR - szczegółowy" xfId="70" xr:uid="{00000000-0005-0000-0000-00000F000000}"/>
    <cellStyle name="_PERSONAL_1_kladka Ruda_PRZEDMIAR - zagreg." xfId="71" xr:uid="{00000000-0005-0000-0000-000010000000}"/>
    <cellStyle name="_PERSONAL_1_kladka Slodowa" xfId="72" xr:uid="{00000000-0005-0000-0000-000011000000}"/>
    <cellStyle name="_PERSONAL_1_kladka Slodowa_PRZEDMIAR - szczegółowy" xfId="73" xr:uid="{00000000-0005-0000-0000-000012000000}"/>
    <cellStyle name="_PERSONAL_1_kladka Slodowa_PRZEDMIAR - zagreg." xfId="74" xr:uid="{00000000-0005-0000-0000-000013000000}"/>
    <cellStyle name="_PERSONAL_1_Legnica ofertowe II" xfId="75" xr:uid="{00000000-0005-0000-0000-000014000000}"/>
    <cellStyle name="_PERSONAL_1_Legnica ofertowe II_PRZEDMIAR - szczegółowy" xfId="76" xr:uid="{00000000-0005-0000-0000-000015000000}"/>
    <cellStyle name="_PERSONAL_1_Legnica ofertowe II_PRZEDMIAR - zagreg." xfId="77" xr:uid="{00000000-0005-0000-0000-000016000000}"/>
    <cellStyle name="_PERSONAL_1_Legnica rynkowe" xfId="78" xr:uid="{00000000-0005-0000-0000-000017000000}"/>
    <cellStyle name="_PERSONAL_1_Legnica rynkowe_PRZEDMIAR - szczegółowy" xfId="79" xr:uid="{00000000-0005-0000-0000-000018000000}"/>
    <cellStyle name="_PERSONAL_1_Legnica rynkowe_PRZEDMIAR - zagreg." xfId="80" xr:uid="{00000000-0005-0000-0000-000019000000}"/>
    <cellStyle name="_PERSONAL_1_LegnicaII" xfId="81" xr:uid="{00000000-0005-0000-0000-00001A000000}"/>
    <cellStyle name="_PERSONAL_1_LegnicaII_PRZEDMIAR - szczegółowy" xfId="82" xr:uid="{00000000-0005-0000-0000-00001B000000}"/>
    <cellStyle name="_PERSONAL_1_LegnicaII_PRZEDMIAR - zagreg." xfId="83" xr:uid="{00000000-0005-0000-0000-00001C000000}"/>
    <cellStyle name="_PERSONAL_1_Lubin 2 slepy" xfId="84" xr:uid="{00000000-0005-0000-0000-00001D000000}"/>
    <cellStyle name="_PERSONAL_1_Lubin 2 slepy_PRZEDMIAR - szczegółowy" xfId="85" xr:uid="{00000000-0005-0000-0000-00001E000000}"/>
    <cellStyle name="_PERSONAL_1_Lubin 2 slepy_PRZEDMIAR - zagreg." xfId="86" xr:uid="{00000000-0005-0000-0000-00001F000000}"/>
    <cellStyle name="_PERSONAL_1_Makolno slepy" xfId="87" xr:uid="{00000000-0005-0000-0000-000020000000}"/>
    <cellStyle name="_PERSONAL_1_Makolno Slepy 3" xfId="88" xr:uid="{00000000-0005-0000-0000-000021000000}"/>
    <cellStyle name="_PERSONAL_1_Makolno Slepy 3_PRZEDMIAR - szczegółowy" xfId="89" xr:uid="{00000000-0005-0000-0000-000022000000}"/>
    <cellStyle name="_PERSONAL_1_Makolno Slepy 3_PRZEDMIAR - zagreg." xfId="90" xr:uid="{00000000-0005-0000-0000-000023000000}"/>
    <cellStyle name="_PERSONAL_1_Makolno slepy_PRZEDMIAR - szczegółowy" xfId="91" xr:uid="{00000000-0005-0000-0000-000024000000}"/>
    <cellStyle name="_PERSONAL_1_Makolno slepy_PRZEDMIAR - zagreg." xfId="92" xr:uid="{00000000-0005-0000-0000-000025000000}"/>
    <cellStyle name="_PERSONAL_1_Most Milenijny" xfId="93" xr:uid="{00000000-0005-0000-0000-000026000000}"/>
    <cellStyle name="_PERSONAL_1_Most Milenijny_PRZEDMIAR - szczegółowy" xfId="94" xr:uid="{00000000-0005-0000-0000-000027000000}"/>
    <cellStyle name="_PERSONAL_1_Most Milenijny_PRZEDMIAR - zagreg." xfId="95" xr:uid="{00000000-0005-0000-0000-000028000000}"/>
    <cellStyle name="_PERSONAL_1_mosty Warszawskie" xfId="96" xr:uid="{00000000-0005-0000-0000-000029000000}"/>
    <cellStyle name="_PERSONAL_1_mosty Warszawskie_PRZEDMIAR - szczegółowy" xfId="97" xr:uid="{00000000-0005-0000-0000-00002A000000}"/>
    <cellStyle name="_PERSONAL_1_mosty Warszawskie_PRZEDMIAR - zagreg." xfId="98" xr:uid="{00000000-0005-0000-0000-00002B000000}"/>
    <cellStyle name="_PERSONAL_1_Mszczonow kladka popr" xfId="99" xr:uid="{00000000-0005-0000-0000-00002C000000}"/>
    <cellStyle name="_PERSONAL_1_Mszczonow kladka popr_PRZEDMIAR - szczegółowy" xfId="100" xr:uid="{00000000-0005-0000-0000-00002D000000}"/>
    <cellStyle name="_PERSONAL_1_Mszczonow kladka popr_PRZEDMIAR - zagreg." xfId="101" xr:uid="{00000000-0005-0000-0000-00002E000000}"/>
    <cellStyle name="_PERSONAL_1_Piensk graniczny" xfId="102" xr:uid="{00000000-0005-0000-0000-00002F000000}"/>
    <cellStyle name="_PERSONAL_1_Piensk graniczny_PRZEDMIAR - szczegółowy" xfId="103" xr:uid="{00000000-0005-0000-0000-000030000000}"/>
    <cellStyle name="_PERSONAL_1_Piensk graniczny_PRZEDMIAR - zagreg." xfId="104" xr:uid="{00000000-0005-0000-0000-000031000000}"/>
    <cellStyle name="_PERSONAL_1_Polkowice 2 slepy" xfId="105" xr:uid="{00000000-0005-0000-0000-000032000000}"/>
    <cellStyle name="_PERSONAL_1_Polkowice 2 slepy_PRZEDMIAR - szczegółowy" xfId="106" xr:uid="{00000000-0005-0000-0000-000033000000}"/>
    <cellStyle name="_PERSONAL_1_Polkowice 2 slepy_PRZEDMIAR - zagreg." xfId="107" xr:uid="{00000000-0005-0000-0000-000034000000}"/>
    <cellStyle name="_PERSONAL_1_PRZEDMIAR - szczegółowy" xfId="108" xr:uid="{00000000-0005-0000-0000-000035000000}"/>
    <cellStyle name="_PERSONAL_1_PRZEDMIAR - zagreg." xfId="109" xr:uid="{00000000-0005-0000-0000-000036000000}"/>
    <cellStyle name="_PERSONAL_1_Serock1" xfId="110" xr:uid="{00000000-0005-0000-0000-000037000000}"/>
    <cellStyle name="_PERSONAL_1_Serock1_PRZEDMIAR - szczegółowy" xfId="111" xr:uid="{00000000-0005-0000-0000-000038000000}"/>
    <cellStyle name="_PERSONAL_1_Serock1_PRZEDMIAR - zagreg." xfId="112" xr:uid="{00000000-0005-0000-0000-000039000000}"/>
    <cellStyle name="_PERSONAL_1_Serock12" xfId="113" xr:uid="{00000000-0005-0000-0000-00003A000000}"/>
    <cellStyle name="_PERSONAL_1_Serock12_PRZEDMIAR - szczegółowy" xfId="114" xr:uid="{00000000-0005-0000-0000-00003B000000}"/>
    <cellStyle name="_PERSONAL_1_Serock12_PRZEDMIAR - zagreg." xfId="115" xr:uid="{00000000-0005-0000-0000-00003C000000}"/>
    <cellStyle name="_PERSONAL_1_Swidnica inwest" xfId="116" xr:uid="{00000000-0005-0000-0000-00003D000000}"/>
    <cellStyle name="_PERSONAL_1_Swidnica inwest_PRZEDMIAR - szczegółowy" xfId="117" xr:uid="{00000000-0005-0000-0000-00003E000000}"/>
    <cellStyle name="_PERSONAL_1_Swidnica inwest_PRZEDMIAR - zagreg." xfId="118" xr:uid="{00000000-0005-0000-0000-00003F000000}"/>
    <cellStyle name="_PERSONAL_1_Tarnowka Inwestorski" xfId="119" xr:uid="{00000000-0005-0000-0000-000040000000}"/>
    <cellStyle name="_PERSONAL_1_Tarnowka Inwestorski_PRZEDMIAR - szczegółowy" xfId="120" xr:uid="{00000000-0005-0000-0000-000041000000}"/>
    <cellStyle name="_PERSONAL_1_Tarnowka Inwestorski_PRZEDMIAR - zagreg." xfId="121" xr:uid="{00000000-0005-0000-0000-000042000000}"/>
    <cellStyle name="_PERSONAL_1_Wd22 Inwest 2709" xfId="122" xr:uid="{00000000-0005-0000-0000-000043000000}"/>
    <cellStyle name="_PERSONAL_1_Wd22 Inwest 2709_PRZEDMIAR - szczegółowy" xfId="123" xr:uid="{00000000-0005-0000-0000-000044000000}"/>
    <cellStyle name="_PERSONAL_1_Wd22 Inwest 2709_PRZEDMIAR - zagreg." xfId="124" xr:uid="{00000000-0005-0000-0000-000045000000}"/>
    <cellStyle name="_PERSONAL_PRZEDMIAR - szczegółowy" xfId="125" xr:uid="{00000000-0005-0000-0000-000046000000}"/>
    <cellStyle name="_PERSONAL_PRZEDMIAR - zagreg." xfId="126" xr:uid="{00000000-0005-0000-0000-000047000000}"/>
    <cellStyle name="20% - Accent1" xfId="1" xr:uid="{00000000-0005-0000-0000-000048000000}"/>
    <cellStyle name="20% - Accent2" xfId="2" xr:uid="{00000000-0005-0000-0000-000049000000}"/>
    <cellStyle name="20% - Accent3" xfId="3" xr:uid="{00000000-0005-0000-0000-00004A000000}"/>
    <cellStyle name="20% - Accent4" xfId="4" xr:uid="{00000000-0005-0000-0000-00004B000000}"/>
    <cellStyle name="20% - Accent5" xfId="5" xr:uid="{00000000-0005-0000-0000-00004C000000}"/>
    <cellStyle name="20% - Accent6" xfId="6" xr:uid="{00000000-0005-0000-0000-00004D000000}"/>
    <cellStyle name="20% - akcent 1 2" xfId="7" xr:uid="{00000000-0005-0000-0000-00004E000000}"/>
    <cellStyle name="20% - akcent 1 3" xfId="8" xr:uid="{00000000-0005-0000-0000-00004F000000}"/>
    <cellStyle name="20% - akcent 2 2" xfId="9" xr:uid="{00000000-0005-0000-0000-000050000000}"/>
    <cellStyle name="20% - akcent 2 3" xfId="10" xr:uid="{00000000-0005-0000-0000-000051000000}"/>
    <cellStyle name="20% - akcent 3 2" xfId="11" xr:uid="{00000000-0005-0000-0000-000052000000}"/>
    <cellStyle name="20% - akcent 3 3" xfId="12" xr:uid="{00000000-0005-0000-0000-000053000000}"/>
    <cellStyle name="20% - akcent 4 2" xfId="13" xr:uid="{00000000-0005-0000-0000-000054000000}"/>
    <cellStyle name="20% - akcent 4 3" xfId="14" xr:uid="{00000000-0005-0000-0000-000055000000}"/>
    <cellStyle name="20% - akcent 5 2" xfId="15" xr:uid="{00000000-0005-0000-0000-000056000000}"/>
    <cellStyle name="20% - akcent 5 3" xfId="16" xr:uid="{00000000-0005-0000-0000-000057000000}"/>
    <cellStyle name="20% - akcent 6 2" xfId="17" xr:uid="{00000000-0005-0000-0000-000058000000}"/>
    <cellStyle name="20% - akcent 6 3" xfId="18" xr:uid="{00000000-0005-0000-0000-000059000000}"/>
    <cellStyle name="40% - Accent1" xfId="19" xr:uid="{00000000-0005-0000-0000-00005A000000}"/>
    <cellStyle name="40% - Accent2" xfId="20" xr:uid="{00000000-0005-0000-0000-00005B000000}"/>
    <cellStyle name="40% - Accent3" xfId="21" xr:uid="{00000000-0005-0000-0000-00005C000000}"/>
    <cellStyle name="40% - Accent4" xfId="22" xr:uid="{00000000-0005-0000-0000-00005D000000}"/>
    <cellStyle name="40% - Accent5" xfId="23" xr:uid="{00000000-0005-0000-0000-00005E000000}"/>
    <cellStyle name="40% - Accent6" xfId="24" xr:uid="{00000000-0005-0000-0000-00005F000000}"/>
    <cellStyle name="40% - akcent 1 2" xfId="25" xr:uid="{00000000-0005-0000-0000-000060000000}"/>
    <cellStyle name="40% - akcent 1 3" xfId="26" xr:uid="{00000000-0005-0000-0000-000061000000}"/>
    <cellStyle name="40% - akcent 2 2" xfId="27" xr:uid="{00000000-0005-0000-0000-000062000000}"/>
    <cellStyle name="40% - akcent 2 3" xfId="28" xr:uid="{00000000-0005-0000-0000-000063000000}"/>
    <cellStyle name="40% - akcent 3 2" xfId="29" xr:uid="{00000000-0005-0000-0000-000064000000}"/>
    <cellStyle name="40% - akcent 3 3" xfId="30" xr:uid="{00000000-0005-0000-0000-000065000000}"/>
    <cellStyle name="40% - akcent 4 2" xfId="31" xr:uid="{00000000-0005-0000-0000-000066000000}"/>
    <cellStyle name="40% - akcent 4 3" xfId="32" xr:uid="{00000000-0005-0000-0000-000067000000}"/>
    <cellStyle name="40% - akcent 5 2" xfId="33" xr:uid="{00000000-0005-0000-0000-000068000000}"/>
    <cellStyle name="40% - akcent 5 3" xfId="34" xr:uid="{00000000-0005-0000-0000-000069000000}"/>
    <cellStyle name="40% - akcent 6 2" xfId="35" xr:uid="{00000000-0005-0000-0000-00006A000000}"/>
    <cellStyle name="40% - akcent 6 3" xfId="36" xr:uid="{00000000-0005-0000-0000-00006B000000}"/>
    <cellStyle name="60% - Accent1" xfId="37" xr:uid="{00000000-0005-0000-0000-00006C000000}"/>
    <cellStyle name="60% - Accent2" xfId="38" xr:uid="{00000000-0005-0000-0000-00006D000000}"/>
    <cellStyle name="60% - Accent3" xfId="39" xr:uid="{00000000-0005-0000-0000-00006E000000}"/>
    <cellStyle name="60% - Accent4" xfId="40" xr:uid="{00000000-0005-0000-0000-00006F000000}"/>
    <cellStyle name="60% - Accent5" xfId="41" xr:uid="{00000000-0005-0000-0000-000070000000}"/>
    <cellStyle name="60% - Accent6" xfId="42" xr:uid="{00000000-0005-0000-0000-000071000000}"/>
    <cellStyle name="60% - akcent 1 2" xfId="43" xr:uid="{00000000-0005-0000-0000-000072000000}"/>
    <cellStyle name="60% - akcent 1 3" xfId="44" xr:uid="{00000000-0005-0000-0000-000073000000}"/>
    <cellStyle name="60% - akcent 2 2" xfId="45" xr:uid="{00000000-0005-0000-0000-000074000000}"/>
    <cellStyle name="60% - akcent 2 3" xfId="46" xr:uid="{00000000-0005-0000-0000-000075000000}"/>
    <cellStyle name="60% - akcent 3 2" xfId="47" xr:uid="{00000000-0005-0000-0000-000076000000}"/>
    <cellStyle name="60% - akcent 3 3" xfId="48" xr:uid="{00000000-0005-0000-0000-000077000000}"/>
    <cellStyle name="60% - akcent 4 2" xfId="49" xr:uid="{00000000-0005-0000-0000-000078000000}"/>
    <cellStyle name="60% - akcent 4 3" xfId="50" xr:uid="{00000000-0005-0000-0000-000079000000}"/>
    <cellStyle name="60% - akcent 5 2" xfId="51" xr:uid="{00000000-0005-0000-0000-00007A000000}"/>
    <cellStyle name="60% - akcent 5 3" xfId="52" xr:uid="{00000000-0005-0000-0000-00007B000000}"/>
    <cellStyle name="60% - akcent 6 2" xfId="53" xr:uid="{00000000-0005-0000-0000-00007C000000}"/>
    <cellStyle name="60% - akcent 6 3" xfId="54" xr:uid="{00000000-0005-0000-0000-00007D000000}"/>
    <cellStyle name="Accent1" xfId="127" xr:uid="{00000000-0005-0000-0000-00007E000000}"/>
    <cellStyle name="Accent2" xfId="128" xr:uid="{00000000-0005-0000-0000-00007F000000}"/>
    <cellStyle name="Accent3" xfId="129" xr:uid="{00000000-0005-0000-0000-000080000000}"/>
    <cellStyle name="Accent4" xfId="130" xr:uid="{00000000-0005-0000-0000-000081000000}"/>
    <cellStyle name="Accent5" xfId="131" xr:uid="{00000000-0005-0000-0000-000082000000}"/>
    <cellStyle name="Accent6" xfId="132" xr:uid="{00000000-0005-0000-0000-000083000000}"/>
    <cellStyle name="Akcent 1 2" xfId="133" xr:uid="{00000000-0005-0000-0000-000084000000}"/>
    <cellStyle name="Akcent 1 3" xfId="134" xr:uid="{00000000-0005-0000-0000-000085000000}"/>
    <cellStyle name="Akcent 2 2" xfId="135" xr:uid="{00000000-0005-0000-0000-000086000000}"/>
    <cellStyle name="Akcent 2 3" xfId="136" xr:uid="{00000000-0005-0000-0000-000087000000}"/>
    <cellStyle name="Akcent 3 2" xfId="137" xr:uid="{00000000-0005-0000-0000-000088000000}"/>
    <cellStyle name="Akcent 3 3" xfId="138" xr:uid="{00000000-0005-0000-0000-000089000000}"/>
    <cellStyle name="Akcent 4 2" xfId="139" xr:uid="{00000000-0005-0000-0000-00008A000000}"/>
    <cellStyle name="Akcent 4 3" xfId="140" xr:uid="{00000000-0005-0000-0000-00008B000000}"/>
    <cellStyle name="Akcent 5 2" xfId="141" xr:uid="{00000000-0005-0000-0000-00008C000000}"/>
    <cellStyle name="Akcent 5 3" xfId="142" xr:uid="{00000000-0005-0000-0000-00008D000000}"/>
    <cellStyle name="Akcent 6 2" xfId="143" xr:uid="{00000000-0005-0000-0000-00008E000000}"/>
    <cellStyle name="Akcent 6 3" xfId="144" xr:uid="{00000000-0005-0000-0000-00008F000000}"/>
    <cellStyle name="Bad" xfId="145" xr:uid="{00000000-0005-0000-0000-000090000000}"/>
    <cellStyle name="Calculation" xfId="146" xr:uid="{00000000-0005-0000-0000-000091000000}"/>
    <cellStyle name="Check Cell" xfId="147" xr:uid="{00000000-0005-0000-0000-000092000000}"/>
    <cellStyle name="Comma [0]_laroux" xfId="148" xr:uid="{00000000-0005-0000-0000-000093000000}"/>
    <cellStyle name="Comma_KI-Wiraowa-Okcie" xfId="149" xr:uid="{00000000-0005-0000-0000-000094000000}"/>
    <cellStyle name="Currency [0]_laroux" xfId="150" xr:uid="{00000000-0005-0000-0000-000095000000}"/>
    <cellStyle name="Currency_laroux" xfId="151" xr:uid="{00000000-0005-0000-0000-000096000000}"/>
    <cellStyle name="Dane wejściowe 2" xfId="152" xr:uid="{00000000-0005-0000-0000-000097000000}"/>
    <cellStyle name="Dane wejściowe 3" xfId="153" xr:uid="{00000000-0005-0000-0000-000098000000}"/>
    <cellStyle name="Dane wyjściowe 2" xfId="154" xr:uid="{00000000-0005-0000-0000-000099000000}"/>
    <cellStyle name="Dane wyjściowe 3" xfId="155" xr:uid="{00000000-0005-0000-0000-00009A000000}"/>
    <cellStyle name="Dobre 2" xfId="156" xr:uid="{00000000-0005-0000-0000-00009B000000}"/>
    <cellStyle name="Dobre 3" xfId="157" xr:uid="{00000000-0005-0000-0000-00009C000000}"/>
    <cellStyle name="Dziesiętny 2" xfId="158" xr:uid="{00000000-0005-0000-0000-00009D000000}"/>
    <cellStyle name="Explanatory Text" xfId="159" xr:uid="{00000000-0005-0000-0000-00009E000000}"/>
    <cellStyle name="Good" xfId="160" xr:uid="{00000000-0005-0000-0000-00009F000000}"/>
    <cellStyle name="Heading 1" xfId="161" xr:uid="{00000000-0005-0000-0000-0000A0000000}"/>
    <cellStyle name="Heading 2" xfId="162" xr:uid="{00000000-0005-0000-0000-0000A1000000}"/>
    <cellStyle name="Heading 3" xfId="163" xr:uid="{00000000-0005-0000-0000-0000A2000000}"/>
    <cellStyle name="Heading 4" xfId="164" xr:uid="{00000000-0005-0000-0000-0000A3000000}"/>
    <cellStyle name="Input" xfId="165" xr:uid="{00000000-0005-0000-0000-0000A4000000}"/>
    <cellStyle name="Komórka połączona 2" xfId="166" xr:uid="{00000000-0005-0000-0000-0000A5000000}"/>
    <cellStyle name="Komórka połączona 3" xfId="167" xr:uid="{00000000-0005-0000-0000-0000A6000000}"/>
    <cellStyle name="Komórka zaznaczona 2" xfId="168" xr:uid="{00000000-0005-0000-0000-0000A7000000}"/>
    <cellStyle name="Komórka zaznaczona 3" xfId="169" xr:uid="{00000000-0005-0000-0000-0000A8000000}"/>
    <cellStyle name="Linked Cell" xfId="170" xr:uid="{00000000-0005-0000-0000-0000A9000000}"/>
    <cellStyle name="Nagłówek 1 2" xfId="171" xr:uid="{00000000-0005-0000-0000-0000AA000000}"/>
    <cellStyle name="Nagłówek 1 3" xfId="172" xr:uid="{00000000-0005-0000-0000-0000AB000000}"/>
    <cellStyle name="Nagłówek 2 2" xfId="173" xr:uid="{00000000-0005-0000-0000-0000AC000000}"/>
    <cellStyle name="Nagłówek 2 3" xfId="174" xr:uid="{00000000-0005-0000-0000-0000AD000000}"/>
    <cellStyle name="Nagłówek 3 2" xfId="175" xr:uid="{00000000-0005-0000-0000-0000AE000000}"/>
    <cellStyle name="Nagłówek 3 3" xfId="176" xr:uid="{00000000-0005-0000-0000-0000AF000000}"/>
    <cellStyle name="Nagłówek 4 2" xfId="177" xr:uid="{00000000-0005-0000-0000-0000B0000000}"/>
    <cellStyle name="Nagłówek 4 3" xfId="178" xr:uid="{00000000-0005-0000-0000-0000B1000000}"/>
    <cellStyle name="Neutral" xfId="179" xr:uid="{00000000-0005-0000-0000-0000B2000000}"/>
    <cellStyle name="Neutralne 2" xfId="180" xr:uid="{00000000-0005-0000-0000-0000B3000000}"/>
    <cellStyle name="Neutralne 3" xfId="181" xr:uid="{00000000-0005-0000-0000-0000B4000000}"/>
    <cellStyle name="None" xfId="182" xr:uid="{00000000-0005-0000-0000-0000B5000000}"/>
    <cellStyle name="Normal_KI-Wiraowa-Okcie" xfId="184" xr:uid="{00000000-0005-0000-0000-0000B6000000}"/>
    <cellStyle name="normální_laroux" xfId="183" xr:uid="{00000000-0005-0000-0000-0000B7000000}"/>
    <cellStyle name="Normalny" xfId="0" builtinId="0" customBuiltin="1"/>
    <cellStyle name="Normalny 10" xfId="185" xr:uid="{00000000-0005-0000-0000-0000B9000000}"/>
    <cellStyle name="Normalny 11" xfId="186" xr:uid="{00000000-0005-0000-0000-0000BA000000}"/>
    <cellStyle name="Normalny 2" xfId="187" xr:uid="{00000000-0005-0000-0000-0000BB000000}"/>
    <cellStyle name="Normalny 3" xfId="188" xr:uid="{00000000-0005-0000-0000-0000BC000000}"/>
    <cellStyle name="Normalny 3 2" xfId="189" xr:uid="{00000000-0005-0000-0000-0000BD000000}"/>
    <cellStyle name="Normalny 3_KD KI" xfId="190" xr:uid="{00000000-0005-0000-0000-0000BE000000}"/>
    <cellStyle name="Normalny 4" xfId="191" xr:uid="{00000000-0005-0000-0000-0000BF000000}"/>
    <cellStyle name="Normalny 4 2" xfId="192" xr:uid="{00000000-0005-0000-0000-0000C0000000}"/>
    <cellStyle name="Normalny 5" xfId="193" xr:uid="{00000000-0005-0000-0000-0000C1000000}"/>
    <cellStyle name="Normalny 6" xfId="194" xr:uid="{00000000-0005-0000-0000-0000C2000000}"/>
    <cellStyle name="Normalny 7" xfId="195" xr:uid="{00000000-0005-0000-0000-0000C3000000}"/>
    <cellStyle name="Normalny 8" xfId="196" xr:uid="{00000000-0005-0000-0000-0000C4000000}"/>
    <cellStyle name="Normalny 9" xfId="197" xr:uid="{00000000-0005-0000-0000-0000C5000000}"/>
    <cellStyle name="Note" xfId="198" xr:uid="{00000000-0005-0000-0000-0000C6000000}"/>
    <cellStyle name="Obliczenia 2" xfId="199" xr:uid="{00000000-0005-0000-0000-0000C7000000}"/>
    <cellStyle name="Obliczenia 3" xfId="200" xr:uid="{00000000-0005-0000-0000-0000C8000000}"/>
    <cellStyle name="Opis" xfId="201" xr:uid="{00000000-0005-0000-0000-0000C9000000}"/>
    <cellStyle name="Output" xfId="202" xr:uid="{00000000-0005-0000-0000-0000CA000000}"/>
    <cellStyle name="PRZEDMIAR" xfId="203" xr:uid="{00000000-0005-0000-0000-0000CB000000}"/>
    <cellStyle name="PRZEDMIAR 2" xfId="204" xr:uid="{00000000-0005-0000-0000-0000CC000000}"/>
    <cellStyle name="Styl 1" xfId="205" xr:uid="{00000000-0005-0000-0000-0000CD000000}"/>
    <cellStyle name="Suma 2" xfId="206" xr:uid="{00000000-0005-0000-0000-0000CE000000}"/>
    <cellStyle name="Suma 3" xfId="207" xr:uid="{00000000-0005-0000-0000-0000CF000000}"/>
    <cellStyle name="Tekst objaśnienia 2" xfId="208" xr:uid="{00000000-0005-0000-0000-0000D0000000}"/>
    <cellStyle name="Tekst objaśnienia 3" xfId="209" xr:uid="{00000000-0005-0000-0000-0000D1000000}"/>
    <cellStyle name="Tekst ostrzeżenia 2" xfId="210" xr:uid="{00000000-0005-0000-0000-0000D2000000}"/>
    <cellStyle name="Tekst ostrzeżenia 3" xfId="211" xr:uid="{00000000-0005-0000-0000-0000D3000000}"/>
    <cellStyle name="Title" xfId="212" xr:uid="{00000000-0005-0000-0000-0000D4000000}"/>
    <cellStyle name="Total" xfId="213" xr:uid="{00000000-0005-0000-0000-0000D5000000}"/>
    <cellStyle name="Tytuł 2" xfId="214" xr:uid="{00000000-0005-0000-0000-0000D6000000}"/>
    <cellStyle name="Tytuł 3" xfId="215" xr:uid="{00000000-0005-0000-0000-0000D7000000}"/>
    <cellStyle name="Uwaga 2" xfId="216" xr:uid="{00000000-0005-0000-0000-0000D8000000}"/>
    <cellStyle name="Uwaga 3" xfId="217" xr:uid="{00000000-0005-0000-0000-0000D9000000}"/>
    <cellStyle name="Warning Text" xfId="218" xr:uid="{00000000-0005-0000-0000-0000DA000000}"/>
    <cellStyle name="Złe 2" xfId="219" xr:uid="{00000000-0005-0000-0000-0000DB000000}"/>
    <cellStyle name="Złe 3" xfId="220" xr:uid="{00000000-0005-0000-0000-0000D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3"/>
  <sheetViews>
    <sheetView tabSelected="1" workbookViewId="0">
      <selection activeCell="J37" sqref="J37"/>
    </sheetView>
  </sheetViews>
  <sheetFormatPr defaultRowHeight="15"/>
  <cols>
    <col min="1" max="1" width="4.7109375" style="100" customWidth="1"/>
    <col min="2" max="2" width="11.42578125" style="100" customWidth="1"/>
    <col min="3" max="3" width="13.140625" style="100" customWidth="1"/>
    <col min="4" max="4" width="57.85546875" style="101" customWidth="1"/>
    <col min="5" max="5" width="8.5703125" style="97" customWidth="1"/>
    <col min="6" max="6" width="10.7109375" style="97" customWidth="1"/>
    <col min="7" max="7" width="12.7109375" style="97" customWidth="1"/>
    <col min="8" max="8" width="14.7109375" style="97" customWidth="1"/>
    <col min="9" max="9" width="9.140625" style="1" customWidth="1"/>
    <col min="10" max="16384" width="9.140625" style="1"/>
  </cols>
  <sheetData>
    <row r="1" spans="1:8" ht="25.5" customHeight="1">
      <c r="A1" s="137" t="s">
        <v>83</v>
      </c>
      <c r="B1" s="137"/>
      <c r="C1" s="137"/>
      <c r="D1" s="137"/>
      <c r="E1" s="137"/>
      <c r="F1" s="137"/>
      <c r="G1" s="137"/>
      <c r="H1" s="137"/>
    </row>
    <row r="2" spans="1:8" s="3" customFormat="1" ht="17.25" customHeight="1">
      <c r="A2" s="138" t="s">
        <v>82</v>
      </c>
      <c r="B2" s="138"/>
      <c r="C2" s="138"/>
      <c r="D2" s="138"/>
      <c r="E2" s="138"/>
      <c r="F2" s="138"/>
      <c r="G2" s="138"/>
      <c r="H2" s="138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0</v>
      </c>
      <c r="B4" s="6" t="s">
        <v>1</v>
      </c>
      <c r="C4" s="6" t="s">
        <v>2</v>
      </c>
      <c r="D4" s="7" t="s">
        <v>3</v>
      </c>
      <c r="E4" s="6" t="s">
        <v>4</v>
      </c>
      <c r="F4" s="8" t="s">
        <v>5</v>
      </c>
      <c r="G4" s="9" t="s">
        <v>6</v>
      </c>
      <c r="H4" s="10" t="s">
        <v>7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8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9</v>
      </c>
      <c r="C7" s="24" t="s">
        <v>10</v>
      </c>
      <c r="D7" s="25" t="s">
        <v>11</v>
      </c>
      <c r="E7" s="24" t="s">
        <v>12</v>
      </c>
      <c r="F7" s="26">
        <v>0.2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13</v>
      </c>
      <c r="C8" s="32" t="s">
        <v>14</v>
      </c>
      <c r="D8" s="33" t="s">
        <v>15</v>
      </c>
      <c r="E8" s="32" t="s">
        <v>16</v>
      </c>
      <c r="F8" s="34">
        <v>25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13</v>
      </c>
      <c r="C9" s="32" t="s">
        <v>14</v>
      </c>
      <c r="D9" s="33" t="s">
        <v>17</v>
      </c>
      <c r="E9" s="32" t="s">
        <v>16</v>
      </c>
      <c r="F9" s="34">
        <v>4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13</v>
      </c>
      <c r="C10" s="32" t="s">
        <v>18</v>
      </c>
      <c r="D10" s="33" t="s">
        <v>19</v>
      </c>
      <c r="E10" s="37" t="s">
        <v>20</v>
      </c>
      <c r="F10" s="34">
        <v>310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13</v>
      </c>
      <c r="C11" s="32" t="s">
        <v>18</v>
      </c>
      <c r="D11" s="33" t="s">
        <v>21</v>
      </c>
      <c r="E11" s="37" t="s">
        <v>20</v>
      </c>
      <c r="F11" s="34">
        <v>144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13</v>
      </c>
      <c r="C12" s="40" t="s">
        <v>18</v>
      </c>
      <c r="D12" s="41" t="s">
        <v>22</v>
      </c>
      <c r="E12" s="134" t="s">
        <v>20</v>
      </c>
      <c r="F12" s="42">
        <v>144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13</v>
      </c>
      <c r="C13" s="47" t="s">
        <v>18</v>
      </c>
      <c r="D13" s="48" t="s">
        <v>23</v>
      </c>
      <c r="E13" s="135" t="s">
        <v>24</v>
      </c>
      <c r="F13" s="49">
        <v>227</v>
      </c>
      <c r="G13" s="50"/>
      <c r="H13" s="51">
        <f t="shared" si="0"/>
        <v>0</v>
      </c>
    </row>
    <row r="14" spans="1:8" s="29" customFormat="1" ht="20.100000000000001" customHeight="1" thickBot="1">
      <c r="A14" s="45">
        <v>8</v>
      </c>
      <c r="B14" s="46" t="s">
        <v>13</v>
      </c>
      <c r="C14" s="47" t="s">
        <v>18</v>
      </c>
      <c r="D14" s="48" t="s">
        <v>76</v>
      </c>
      <c r="E14" s="136" t="s">
        <v>77</v>
      </c>
      <c r="F14" s="49">
        <v>68.099999999999994</v>
      </c>
      <c r="G14" s="50"/>
      <c r="H14" s="51">
        <f t="shared" si="0"/>
        <v>0</v>
      </c>
    </row>
    <row r="15" spans="1:8" s="29" customFormat="1" ht="20.100000000000001" customHeight="1" thickBot="1">
      <c r="A15" s="52"/>
      <c r="B15" s="53"/>
      <c r="C15" s="54"/>
      <c r="D15" s="55" t="s">
        <v>25</v>
      </c>
      <c r="E15" s="56"/>
      <c r="F15" s="57"/>
      <c r="G15" s="58"/>
      <c r="H15" s="59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26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13</v>
      </c>
      <c r="C17" s="32" t="s">
        <v>27</v>
      </c>
      <c r="D17" s="33" t="s">
        <v>28</v>
      </c>
      <c r="E17" s="32" t="s">
        <v>29</v>
      </c>
      <c r="F17" s="34">
        <v>99.7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13</v>
      </c>
      <c r="C18" s="40" t="s">
        <v>30</v>
      </c>
      <c r="D18" s="60" t="s">
        <v>31</v>
      </c>
      <c r="E18" s="37" t="s">
        <v>20</v>
      </c>
      <c r="F18" s="61">
        <v>454</v>
      </c>
      <c r="G18" s="43"/>
      <c r="H18" s="62">
        <f>ROUND($G18*F18,2)</f>
        <v>0</v>
      </c>
    </row>
    <row r="19" spans="1:8" s="29" customFormat="1" ht="20.100000000000001" customHeight="1" thickBot="1">
      <c r="A19" s="52"/>
      <c r="B19" s="53"/>
      <c r="C19" s="54"/>
      <c r="D19" s="55" t="s">
        <v>32</v>
      </c>
      <c r="E19" s="56"/>
      <c r="F19" s="57"/>
      <c r="G19" s="58"/>
      <c r="H19" s="59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33</v>
      </c>
      <c r="E20" s="18"/>
      <c r="F20" s="20"/>
      <c r="G20" s="21"/>
      <c r="H20" s="22"/>
    </row>
    <row r="21" spans="1:8" s="29" customFormat="1" ht="35.1" customHeight="1" thickTop="1">
      <c r="A21" s="63" t="s">
        <v>34</v>
      </c>
      <c r="B21" s="64" t="s">
        <v>13</v>
      </c>
      <c r="C21" s="64" t="s">
        <v>35</v>
      </c>
      <c r="D21" s="65" t="s">
        <v>36</v>
      </c>
      <c r="E21" s="37" t="s">
        <v>20</v>
      </c>
      <c r="F21" s="26">
        <v>144</v>
      </c>
      <c r="G21" s="27"/>
      <c r="H21" s="28">
        <f>ROUND($G21*F21,2)</f>
        <v>0</v>
      </c>
    </row>
    <row r="22" spans="1:8" s="29" customFormat="1" ht="35.1" customHeight="1" thickBot="1">
      <c r="A22" s="66" t="s">
        <v>37</v>
      </c>
      <c r="B22" s="67" t="s">
        <v>13</v>
      </c>
      <c r="C22" s="67" t="s">
        <v>38</v>
      </c>
      <c r="D22" s="68" t="s">
        <v>39</v>
      </c>
      <c r="E22" s="37" t="s">
        <v>20</v>
      </c>
      <c r="F22" s="69">
        <v>454</v>
      </c>
      <c r="G22" s="35"/>
      <c r="H22" s="70">
        <f>ROUND($G22*F22,2)</f>
        <v>0</v>
      </c>
    </row>
    <row r="23" spans="1:8" s="29" customFormat="1" ht="20.100000000000001" customHeight="1" thickBot="1">
      <c r="A23" s="52"/>
      <c r="B23" s="53"/>
      <c r="C23" s="54"/>
      <c r="D23" s="55" t="s">
        <v>40</v>
      </c>
      <c r="E23" s="56"/>
      <c r="F23" s="57"/>
      <c r="G23" s="58"/>
      <c r="H23" s="59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41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13</v>
      </c>
      <c r="C25" s="71" t="s">
        <v>42</v>
      </c>
      <c r="D25" s="72" t="s">
        <v>43</v>
      </c>
      <c r="E25" s="37" t="s">
        <v>20</v>
      </c>
      <c r="F25" s="73">
        <v>310</v>
      </c>
      <c r="G25" s="27"/>
      <c r="H25" s="74">
        <f>ROUND($G25*F25,2)</f>
        <v>0</v>
      </c>
    </row>
    <row r="26" spans="1:8" s="29" customFormat="1" ht="35.1" customHeight="1" thickBot="1">
      <c r="A26" s="75">
        <v>14</v>
      </c>
      <c r="B26" s="32" t="s">
        <v>13</v>
      </c>
      <c r="C26" s="31" t="s">
        <v>44</v>
      </c>
      <c r="D26" s="33" t="s">
        <v>45</v>
      </c>
      <c r="E26" s="37" t="s">
        <v>20</v>
      </c>
      <c r="F26" s="69">
        <v>144</v>
      </c>
      <c r="G26" s="35"/>
      <c r="H26" s="70">
        <f>ROUND($G26*F26,2)</f>
        <v>0</v>
      </c>
    </row>
    <row r="27" spans="1:8" s="29" customFormat="1" ht="20.100000000000001" customHeight="1" thickBot="1">
      <c r="A27" s="52"/>
      <c r="B27" s="53"/>
      <c r="C27" s="54"/>
      <c r="D27" s="55"/>
      <c r="E27" s="56"/>
      <c r="F27" s="57"/>
      <c r="G27" s="58"/>
      <c r="H27" s="59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46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13</v>
      </c>
      <c r="C29" s="71" t="s">
        <v>47</v>
      </c>
      <c r="D29" s="72" t="s">
        <v>48</v>
      </c>
      <c r="E29" s="76" t="s">
        <v>24</v>
      </c>
      <c r="F29" s="73">
        <v>155</v>
      </c>
      <c r="G29" s="27"/>
      <c r="H29" s="74">
        <f>ROUND($G29*F29,2)</f>
        <v>0</v>
      </c>
    </row>
    <row r="30" spans="1:8" s="29" customFormat="1" ht="42" customHeight="1">
      <c r="A30" s="77">
        <v>16</v>
      </c>
      <c r="B30" s="78" t="s">
        <v>13</v>
      </c>
      <c r="C30" s="79" t="s">
        <v>47</v>
      </c>
      <c r="D30" s="80" t="s">
        <v>49</v>
      </c>
      <c r="E30" s="81" t="s">
        <v>24</v>
      </c>
      <c r="F30" s="82">
        <v>72</v>
      </c>
      <c r="G30" s="83"/>
      <c r="H30" s="84">
        <f>ROUND($G30*F30,2)</f>
        <v>0</v>
      </c>
    </row>
    <row r="31" spans="1:8" s="29" customFormat="1" ht="20.100000000000001" customHeight="1">
      <c r="A31" s="75">
        <v>17</v>
      </c>
      <c r="B31" s="32" t="s">
        <v>13</v>
      </c>
      <c r="C31" s="31" t="s">
        <v>50</v>
      </c>
      <c r="D31" s="33" t="s">
        <v>51</v>
      </c>
      <c r="E31" s="37" t="s">
        <v>24</v>
      </c>
      <c r="F31" s="69">
        <v>72</v>
      </c>
      <c r="G31" s="35"/>
      <c r="H31" s="70">
        <f>ROUND($G31*F31,2)</f>
        <v>0</v>
      </c>
    </row>
    <row r="32" spans="1:8" s="29" customFormat="1" ht="35.1" customHeight="1" thickBot="1">
      <c r="A32" s="87">
        <v>18</v>
      </c>
      <c r="B32" s="40" t="s">
        <v>13</v>
      </c>
      <c r="C32" s="39" t="s">
        <v>52</v>
      </c>
      <c r="D32" s="41" t="s">
        <v>53</v>
      </c>
      <c r="E32" s="88" t="s">
        <v>24</v>
      </c>
      <c r="F32" s="61">
        <v>227</v>
      </c>
      <c r="G32" s="43"/>
      <c r="H32" s="62">
        <f>ROUND($G32*F32,2)</f>
        <v>0</v>
      </c>
    </row>
    <row r="33" spans="1:8" s="29" customFormat="1" ht="20.100000000000001" customHeight="1" thickBot="1">
      <c r="A33" s="52"/>
      <c r="B33" s="53"/>
      <c r="C33" s="54"/>
      <c r="D33" s="55" t="s">
        <v>54</v>
      </c>
      <c r="E33" s="56"/>
      <c r="F33" s="57"/>
      <c r="G33" s="58"/>
      <c r="H33" s="59">
        <f>SUM(H29:H32)</f>
        <v>0</v>
      </c>
    </row>
    <row r="34" spans="1:8" s="29" customFormat="1" ht="35.1" customHeight="1" thickBot="1">
      <c r="A34" s="89"/>
      <c r="B34" s="90"/>
      <c r="C34" s="90"/>
      <c r="D34" s="91" t="s">
        <v>78</v>
      </c>
      <c r="E34" s="92"/>
      <c r="F34" s="93"/>
      <c r="G34" s="94"/>
      <c r="H34" s="95">
        <f>H15+H19+H23+H27+H33</f>
        <v>0</v>
      </c>
    </row>
    <row r="35" spans="1:8" customFormat="1" ht="18" customHeight="1">
      <c r="A35" s="96"/>
      <c r="B35" s="96"/>
      <c r="C35" s="97" t="s">
        <v>55</v>
      </c>
      <c r="D35" s="97"/>
      <c r="E35" s="97"/>
      <c r="F35" s="97"/>
      <c r="G35" s="97"/>
      <c r="H35" s="98"/>
    </row>
    <row r="36" spans="1:8" customFormat="1">
      <c r="A36" s="99"/>
      <c r="B36" s="99"/>
      <c r="C36" s="100"/>
      <c r="D36" s="101"/>
      <c r="E36" s="97"/>
      <c r="F36" s="97"/>
      <c r="G36" s="97"/>
      <c r="H36" s="97"/>
    </row>
    <row r="37" spans="1:8" s="103" customFormat="1">
      <c r="A37" s="102"/>
      <c r="B37" s="102"/>
      <c r="C37" s="100"/>
      <c r="D37" s="101"/>
      <c r="E37" s="97"/>
      <c r="F37" s="97"/>
      <c r="G37" s="97"/>
      <c r="H37" s="97"/>
    </row>
    <row r="38" spans="1:8" customFormat="1" ht="72" customHeight="1">
      <c r="A38" s="100"/>
      <c r="B38" s="100"/>
      <c r="C38" s="100"/>
      <c r="D38" s="101"/>
      <c r="E38" s="97"/>
      <c r="F38" s="102"/>
      <c r="G38" s="97"/>
      <c r="H38" s="97"/>
    </row>
    <row r="39" spans="1:8" customFormat="1">
      <c r="A39" s="100"/>
      <c r="B39" s="100"/>
      <c r="C39" s="100"/>
      <c r="D39" s="101"/>
      <c r="E39" s="139"/>
      <c r="F39" s="139"/>
      <c r="G39" s="139"/>
      <c r="H39" s="97"/>
    </row>
    <row r="213" spans="1:8" customFormat="1">
      <c r="A213" s="100">
        <v>34</v>
      </c>
      <c r="B213" s="100"/>
      <c r="C213" s="100"/>
      <c r="D213" s="101"/>
      <c r="E213" s="97"/>
      <c r="F213" s="97"/>
      <c r="G213" s="97"/>
      <c r="H213" s="97"/>
    </row>
  </sheetData>
  <mergeCells count="3">
    <mergeCell ref="A1:H1"/>
    <mergeCell ref="A2:H2"/>
    <mergeCell ref="E39:G39"/>
  </mergeCells>
  <pageMargins left="0.7" right="0.7" top="0.75" bottom="0.75" header="0.3" footer="0.3"/>
  <pageSetup paperSize="9" scale="65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"/>
  <sheetViews>
    <sheetView topLeftCell="A10" workbookViewId="0">
      <selection activeCell="B17" sqref="B17:I17"/>
    </sheetView>
  </sheetViews>
  <sheetFormatPr defaultRowHeight="15"/>
  <cols>
    <col min="1" max="1" width="5.85546875" style="97" customWidth="1"/>
    <col min="2" max="2" width="13.42578125" style="97" customWidth="1"/>
    <col min="3" max="3" width="56.28515625" style="97" customWidth="1"/>
    <col min="4" max="8" width="16.7109375" style="97" hidden="1" customWidth="1"/>
    <col min="9" max="9" width="18.42578125" style="97" customWidth="1"/>
    <col min="10" max="10" width="9.140625" style="1" customWidth="1"/>
    <col min="11" max="16384" width="9.140625" style="1"/>
  </cols>
  <sheetData>
    <row r="1" spans="1:9" ht="28.5" customHeight="1">
      <c r="A1" s="140" t="s">
        <v>56</v>
      </c>
      <c r="B1" s="140"/>
      <c r="C1" s="140"/>
      <c r="D1" s="140"/>
      <c r="E1" s="140"/>
      <c r="F1" s="140"/>
      <c r="G1" s="140"/>
      <c r="H1" s="140"/>
      <c r="I1" s="140"/>
    </row>
    <row r="2" spans="1:9" s="3" customFormat="1" ht="28.5" customHeight="1" thickBot="1">
      <c r="A2" s="141" t="s">
        <v>82</v>
      </c>
      <c r="B2" s="141"/>
      <c r="C2" s="141"/>
      <c r="D2" s="141"/>
      <c r="E2" s="141"/>
      <c r="F2" s="141"/>
      <c r="G2" s="141"/>
      <c r="H2" s="141"/>
      <c r="I2" s="141"/>
    </row>
    <row r="3" spans="1:9" s="105" customFormat="1" ht="52.5" customHeight="1" thickBot="1">
      <c r="A3" s="104" t="s">
        <v>0</v>
      </c>
      <c r="B3" s="104" t="s">
        <v>2</v>
      </c>
      <c r="C3" s="104" t="s">
        <v>3</v>
      </c>
      <c r="D3" s="104" t="s">
        <v>57</v>
      </c>
      <c r="E3" s="104" t="s">
        <v>58</v>
      </c>
      <c r="F3" s="104" t="s">
        <v>59</v>
      </c>
      <c r="G3" s="104" t="s">
        <v>60</v>
      </c>
      <c r="H3" s="104" t="s">
        <v>61</v>
      </c>
      <c r="I3" s="104" t="s">
        <v>62</v>
      </c>
    </row>
    <row r="4" spans="1:9" s="107" customFormat="1" ht="24.95" customHeight="1" thickBot="1">
      <c r="A4" s="106">
        <v>1</v>
      </c>
      <c r="B4" s="106">
        <v>2</v>
      </c>
      <c r="C4" s="106">
        <v>3</v>
      </c>
      <c r="D4" s="106">
        <v>4</v>
      </c>
      <c r="E4" s="106">
        <v>5</v>
      </c>
      <c r="F4" s="106">
        <v>6</v>
      </c>
      <c r="G4" s="106">
        <v>7</v>
      </c>
      <c r="H4" s="106">
        <v>8</v>
      </c>
      <c r="I4" s="106">
        <v>4</v>
      </c>
    </row>
    <row r="5" spans="1:9" s="107" customFormat="1" ht="24.95" customHeight="1" thickBot="1">
      <c r="A5" s="142" t="s">
        <v>63</v>
      </c>
      <c r="B5" s="142"/>
      <c r="C5" s="142"/>
      <c r="D5" s="142"/>
      <c r="E5" s="142"/>
      <c r="F5" s="142"/>
      <c r="G5" s="142"/>
      <c r="H5" s="142"/>
      <c r="I5" s="142"/>
    </row>
    <row r="6" spans="1:9" s="29" customFormat="1" ht="24.95" customHeight="1">
      <c r="A6" s="77">
        <v>1</v>
      </c>
      <c r="B6" s="78" t="s">
        <v>64</v>
      </c>
      <c r="C6" s="78" t="s">
        <v>8</v>
      </c>
      <c r="D6" s="108"/>
      <c r="E6" s="108"/>
      <c r="F6" s="109"/>
      <c r="G6" s="108"/>
      <c r="H6" s="109"/>
      <c r="I6" s="110">
        <f>KO!H15</f>
        <v>0</v>
      </c>
    </row>
    <row r="7" spans="1:9" s="29" customFormat="1" ht="24.95" customHeight="1">
      <c r="A7" s="111">
        <v>2</v>
      </c>
      <c r="B7" s="32" t="s">
        <v>65</v>
      </c>
      <c r="C7" s="112" t="s">
        <v>66</v>
      </c>
      <c r="D7" s="113"/>
      <c r="E7" s="113"/>
      <c r="F7" s="114"/>
      <c r="G7" s="113"/>
      <c r="H7" s="114"/>
      <c r="I7" s="115">
        <f>KO!H19</f>
        <v>0</v>
      </c>
    </row>
    <row r="8" spans="1:9" s="29" customFormat="1" ht="24.95" customHeight="1">
      <c r="A8" s="75">
        <v>3</v>
      </c>
      <c r="B8" s="32" t="s">
        <v>67</v>
      </c>
      <c r="C8" s="31" t="s">
        <v>68</v>
      </c>
      <c r="D8" s="113"/>
      <c r="E8" s="113"/>
      <c r="F8" s="114"/>
      <c r="G8" s="113"/>
      <c r="H8" s="114"/>
      <c r="I8" s="115">
        <f>KO!H23</f>
        <v>0</v>
      </c>
    </row>
    <row r="9" spans="1:9" s="29" customFormat="1" ht="24.95" customHeight="1">
      <c r="A9" s="75">
        <v>4</v>
      </c>
      <c r="B9" s="32" t="s">
        <v>69</v>
      </c>
      <c r="C9" s="112" t="s">
        <v>70</v>
      </c>
      <c r="D9" s="113"/>
      <c r="E9" s="113"/>
      <c r="F9" s="114"/>
      <c r="G9" s="113"/>
      <c r="H9" s="114"/>
      <c r="I9" s="115">
        <f>KO!H27</f>
        <v>0</v>
      </c>
    </row>
    <row r="10" spans="1:9" s="116" customFormat="1" ht="24.95" customHeight="1" thickBot="1">
      <c r="A10" s="75">
        <v>5</v>
      </c>
      <c r="B10" s="32" t="s">
        <v>71</v>
      </c>
      <c r="C10" s="112" t="s">
        <v>72</v>
      </c>
      <c r="D10" s="113"/>
      <c r="E10" s="113"/>
      <c r="F10" s="114"/>
      <c r="G10" s="113"/>
      <c r="H10" s="114"/>
      <c r="I10" s="115">
        <f>KO!H33</f>
        <v>0</v>
      </c>
    </row>
    <row r="11" spans="1:9" s="29" customFormat="1" ht="24.95" customHeight="1">
      <c r="A11" s="117">
        <v>6</v>
      </c>
      <c r="B11" s="118"/>
      <c r="C11" s="119" t="s">
        <v>79</v>
      </c>
      <c r="D11" s="120" t="e">
        <f>SUM(#REF!)</f>
        <v>#REF!</v>
      </c>
      <c r="E11" s="120" t="e">
        <f>SUM(#REF!)</f>
        <v>#REF!</v>
      </c>
      <c r="F11" s="121" t="e">
        <f>SUM(#REF!)</f>
        <v>#REF!</v>
      </c>
      <c r="G11" s="120" t="e">
        <f>SUM(#REF!)</f>
        <v>#REF!</v>
      </c>
      <c r="H11" s="121" t="e">
        <f>SUM(#REF!)</f>
        <v>#REF!</v>
      </c>
      <c r="I11" s="122">
        <f>SUM(I6:I10)</f>
        <v>0</v>
      </c>
    </row>
    <row r="12" spans="1:9" s="29" customFormat="1" ht="24.95" customHeight="1" thickBot="1">
      <c r="A12" s="85">
        <v>7</v>
      </c>
      <c r="B12" s="86"/>
      <c r="C12" s="123" t="s">
        <v>80</v>
      </c>
      <c r="D12" s="124" t="e">
        <f>D11*22%</f>
        <v>#REF!</v>
      </c>
      <c r="E12" s="124" t="e">
        <f>E11*22%</f>
        <v>#REF!</v>
      </c>
      <c r="F12" s="125" t="e">
        <f>F11*22%</f>
        <v>#REF!</v>
      </c>
      <c r="G12" s="124" t="e">
        <f>G11*22%</f>
        <v>#REF!</v>
      </c>
      <c r="H12" s="125" t="e">
        <f>H11*22%</f>
        <v>#REF!</v>
      </c>
      <c r="I12" s="126">
        <f>ROUND(I11*0.23,2)</f>
        <v>0</v>
      </c>
    </row>
    <row r="13" spans="1:9" s="29" customFormat="1" ht="24.95" customHeight="1" thickTop="1" thickBot="1">
      <c r="A13" s="127">
        <v>8</v>
      </c>
      <c r="B13" s="128"/>
      <c r="C13" s="129" t="s">
        <v>81</v>
      </c>
      <c r="D13" s="130" t="e">
        <f>SUM(D11:D12)</f>
        <v>#REF!</v>
      </c>
      <c r="E13" s="130" t="e">
        <f>SUM(E11:E12)</f>
        <v>#REF!</v>
      </c>
      <c r="F13" s="131" t="e">
        <f>SUM(F11:F12)</f>
        <v>#REF!</v>
      </c>
      <c r="G13" s="130" t="e">
        <f>SUM(G11:G12)</f>
        <v>#REF!</v>
      </c>
      <c r="H13" s="131" t="e">
        <f>SUM(H11:H12)</f>
        <v>#REF!</v>
      </c>
      <c r="I13" s="132">
        <f>I12+I11</f>
        <v>0</v>
      </c>
    </row>
    <row r="14" spans="1:9" ht="17.100000000000001" customHeight="1" thickTop="1">
      <c r="B14" s="97" t="s">
        <v>73</v>
      </c>
    </row>
    <row r="15" spans="1:9" ht="17.100000000000001" customHeight="1">
      <c r="B15" s="97" t="s">
        <v>74</v>
      </c>
      <c r="D15" s="133"/>
      <c r="E15" s="133"/>
      <c r="F15" s="133"/>
      <c r="G15" s="133"/>
      <c r="H15" s="133"/>
      <c r="I15" s="133"/>
    </row>
    <row r="16" spans="1:9" ht="17.100000000000001" customHeight="1">
      <c r="D16" s="133"/>
      <c r="E16" s="133"/>
      <c r="F16" s="133"/>
      <c r="G16" s="133"/>
      <c r="H16" s="133"/>
      <c r="I16" s="133"/>
    </row>
    <row r="17" spans="1:9" ht="34.5" customHeight="1">
      <c r="B17" s="143"/>
      <c r="C17" s="143"/>
      <c r="D17" s="143"/>
      <c r="E17" s="143"/>
      <c r="F17" s="143"/>
      <c r="G17" s="143"/>
      <c r="H17" s="143"/>
      <c r="I17" s="143"/>
    </row>
    <row r="18" spans="1:9" ht="17.100000000000001" customHeight="1"/>
    <row r="19" spans="1:9" ht="17.100000000000001" customHeight="1">
      <c r="C19" s="102"/>
      <c r="H19" s="4" t="s">
        <v>75</v>
      </c>
    </row>
    <row r="20" spans="1:9" customFormat="1">
      <c r="A20" s="97"/>
      <c r="B20" s="97"/>
      <c r="C20" s="97"/>
      <c r="D20" s="97"/>
      <c r="E20" s="97"/>
      <c r="F20" s="4"/>
      <c r="G20" s="97"/>
      <c r="H20" s="97"/>
      <c r="I20" s="97"/>
    </row>
  </sheetData>
  <mergeCells count="4">
    <mergeCell ref="A1:I1"/>
    <mergeCell ref="A2:I2"/>
    <mergeCell ref="A5:I5"/>
    <mergeCell ref="B17:I17"/>
  </mergeCells>
  <pageMargins left="0.78740157480314998" right="0.19685039370078702" top="0.70866141732283505" bottom="0.59055118110236249" header="0.47244094488189003" footer="0.55118110236220497"/>
  <pageSetup paperSize="9" scale="9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Maćkowiak Bogdan</cp:lastModifiedBy>
  <cp:lastPrinted>2020-10-13T10:55:07Z</cp:lastPrinted>
  <dcterms:created xsi:type="dcterms:W3CDTF">2004-04-13T06:47:34Z</dcterms:created>
  <dcterms:modified xsi:type="dcterms:W3CDTF">2020-11-04T07:59:20Z</dcterms:modified>
</cp:coreProperties>
</file>