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ek\Downloads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1" l="1"/>
  <c r="G69" i="1" s="1"/>
  <c r="G61" i="1"/>
  <c r="G62" i="1"/>
  <c r="G63" i="1"/>
  <c r="G64" i="1"/>
  <c r="G60" i="1"/>
  <c r="G65" i="1" s="1"/>
  <c r="G66" i="1" s="1"/>
  <c r="G55" i="1"/>
  <c r="G54" i="1"/>
  <c r="G56" i="1" s="1"/>
  <c r="G50" i="1"/>
  <c r="G51" i="1"/>
  <c r="G49" i="1"/>
  <c r="G52" i="1" s="1"/>
  <c r="G44" i="1"/>
  <c r="G45" i="1"/>
  <c r="G46" i="1" s="1"/>
  <c r="G39" i="1"/>
  <c r="G41" i="1" s="1"/>
  <c r="G34" i="1"/>
  <c r="G35" i="1" s="1"/>
  <c r="G32" i="1"/>
  <c r="G31" i="1"/>
  <c r="G26" i="1"/>
  <c r="G25" i="1"/>
  <c r="G28" i="1" s="1"/>
  <c r="G18" i="1"/>
  <c r="G21" i="1" s="1"/>
  <c r="G19" i="1"/>
  <c r="G20" i="1"/>
  <c r="G17" i="1"/>
  <c r="G14" i="1"/>
  <c r="G13" i="1"/>
  <c r="G15" i="1" s="1"/>
  <c r="G57" i="1" l="1"/>
  <c r="G40" i="1"/>
  <c r="G36" i="1"/>
  <c r="G27" i="1"/>
  <c r="G22" i="1"/>
  <c r="G70" i="1"/>
  <c r="G71" i="1" s="1"/>
  <c r="G72" i="1" s="1"/>
</calcChain>
</file>

<file path=xl/sharedStrings.xml><?xml version="1.0" encoding="utf-8"?>
<sst xmlns="http://schemas.openxmlformats.org/spreadsheetml/2006/main" count="171" uniqueCount="148">
  <si>
    <t>Lp.</t>
  </si>
  <si>
    <t>Podstawa</t>
  </si>
  <si>
    <t>Opis</t>
  </si>
  <si>
    <t>Cena jedn.</t>
  </si>
  <si>
    <t>Ilość</t>
  </si>
  <si>
    <t>Wartość</t>
  </si>
  <si>
    <t>D-01.00.00 ROBOTY PRZYGOTOWAWCZE</t>
  </si>
  <si>
    <t>45100000-8</t>
  </si>
  <si>
    <t>D-01.01.01a Odtworzenie trasy i punktów wysokościowych oraz sporządzenie inwentaryzacji geodezyjnej powykonawczej drogi</t>
  </si>
  <si>
    <t>1 d.1.1</t>
  </si>
  <si>
    <t>Roboty pomiarowe przy powierzchniowych robotach ziemnych - koryta pod nawierzchnie placów postojowych</t>
  </si>
  <si>
    <t>ha</t>
  </si>
  <si>
    <t>2 d.1.1</t>
  </si>
  <si>
    <t>Koszt - obsługi geodezyjnej podczas realizacji inwestycji oraz sporządzenia inwentaryzacji geodezyjnej powykonawczej</t>
  </si>
  <si>
    <t>kpl</t>
  </si>
  <si>
    <t>Razem dział: D-01.01.01a Odtworzenie trasy i punktów wysokościowych oraz sporządzenie inwentaryzacji geodezyjnej powykonawczej drogi</t>
  </si>
  <si>
    <t>45110000-1</t>
  </si>
  <si>
    <t>D-01.02.04 Rozbiórka elementów dróg</t>
  </si>
  <si>
    <t>3 d.1.2</t>
  </si>
  <si>
    <t>Rozebranie ścieków z elementów betonowych gr. 15 cm na podsypce piaskowej</t>
  </si>
  <si>
    <t>m</t>
  </si>
  <si>
    <t>4 d.1.2</t>
  </si>
  <si>
    <t>Rozebranie ław pod ścieki z elementów betonowych</t>
  </si>
  <si>
    <t>m3</t>
  </si>
  <si>
    <t>5 d.1.2</t>
  </si>
  <si>
    <t>Rozebranie krawężników betonowych 15x30x100 cm na podsypce piaskowej</t>
  </si>
  <si>
    <t>6 d.1.2</t>
  </si>
  <si>
    <t>Rozebranie ław pod krawężniki z betonu</t>
  </si>
  <si>
    <t>Razem dział: D-01.02.04 Rozbiórka elementów dróg</t>
  </si>
  <si>
    <t>Razem dział: D-01.00.00 ROBOTY PRZYGOTOWAWCZE</t>
  </si>
  <si>
    <t>D-02.00.00 ROBOTY ZIEMNE</t>
  </si>
  <si>
    <t>D-02.01.01 Wykonanie wykopów</t>
  </si>
  <si>
    <t>7 d.2.1</t>
  </si>
  <si>
    <t>Roboty ziemne wykonywane koparkami podsiębiernymi o poj.łyżki 0.40 m3 w gr.kat. I-III w ziemi uprzednio zmagazynowanej w hałdach z transportem urobku na odległość do 1 km samochodami samowyładowczymi</t>
  </si>
  <si>
    <t>8 d.2.1</t>
  </si>
  <si>
    <t>Dodatek za każdy rozpoczęty 1 km transportu ziemi samochodami samowyładowczymi po drogach o nawierzchni utwardzonej (kat.gr. I-IV) ponad 1 km kolejne 9km Krotność = 9</t>
  </si>
  <si>
    <t>Razem dział: D-02.01.01 Wykonanie wykopów</t>
  </si>
  <si>
    <t>Razem dział: D-02.00.00 ROBOTY ZIEMNE</t>
  </si>
  <si>
    <t>D-04.00.00 PODBUDOWA</t>
  </si>
  <si>
    <t>45233000-9</t>
  </si>
  <si>
    <t>D-04.01.01 Koryto wraz z profilowaniem i zagęszczanie podłoża</t>
  </si>
  <si>
    <t>9 d.3.1</t>
  </si>
  <si>
    <t>Profilowanie i zagęszczanie podłoża wykonywane mechanicznie w gruncie kat. II-IV pod warstwy konstrukcyjne nawierzchni</t>
  </si>
  <si>
    <t>m2</t>
  </si>
  <si>
    <t>Razem dział: D-04.01.01 Koryto wraz z profilowaniem i zagęszczanie podłoża</t>
  </si>
  <si>
    <t>D-04.05.01a Podbudowa i ulepszone podłoże z mieszanki kruszywa związanego hydraulicznie cementem</t>
  </si>
  <si>
    <t>10 d.3.2</t>
  </si>
  <si>
    <t>Podbudowy betonowe o grubości po zagęszczeniu 25 cm pielęgnowane piaskiem i wodą Krotność = 1,25</t>
  </si>
  <si>
    <t>Razem dział: D-04.05.01a Podbudowa i ulepszone podłoże z mieszanki kruszywa związanego hydraulicznie cementem</t>
  </si>
  <si>
    <t>Razem dział: D-04.00.00 PODBUDOWA</t>
  </si>
  <si>
    <t>D-05.00.00 NAWIERZCHNIA</t>
  </si>
  <si>
    <t>D-05.03.23a Nawierzchnia z betonowej kosti brukowej</t>
  </si>
  <si>
    <t>11 d.4.1</t>
  </si>
  <si>
    <t>Nawierzchnia z kostki brukowej betonowej grubości 8 cm na podsypce cementowo-piaskowej z wypełnieniem spoin piaskiem</t>
  </si>
  <si>
    <t>Razem dział: D-05.03.23a Nawierzchnia z betonowej kosti brukowej</t>
  </si>
  <si>
    <t>Razem dział: D-05.00.00 NAWIERZCHNIA</t>
  </si>
  <si>
    <t>D-06.00.00 ROBOTY WYKOŃCZENIOWE</t>
  </si>
  <si>
    <t>D-06.01.01 Umocnienie skarp i rowów</t>
  </si>
  <si>
    <t>12 d.5.1</t>
  </si>
  <si>
    <t>Humusowanie skarp z obsianiem przy grubości warstwy humusu 10 cm. Krotność = 2</t>
  </si>
  <si>
    <t>Razem dział: D-06.01.01 Umocnienie skarp i rowów</t>
  </si>
  <si>
    <t>Razem dział: D-06.00.00 ROBOTY WYKOŃCZENIOWE</t>
  </si>
  <si>
    <t>D-07.00.00 OZNAKOWANIE DRÓG I URZĄDZENIA BEZPIECZEŃSTWA RUCHU</t>
  </si>
  <si>
    <t>45233290-8</t>
  </si>
  <si>
    <t>D-07.02.01 Oznakowanie pionowe</t>
  </si>
  <si>
    <t>13 d.6.1</t>
  </si>
  <si>
    <t>Przymocowanie tablic znaków drogowych zakazu, nakazu, ostrzegawczych, informacyjnych o powierzchni ponad 0.3 m2</t>
  </si>
  <si>
    <t>szt.</t>
  </si>
  <si>
    <t>14 d.6.1</t>
  </si>
  <si>
    <t>Pionowe znaki drogowe - słupki o h=4,0m z rur stalowych ocynkowanych śr. 70 mm, osadzone w fundamentach o wymiarach 0,5x0,3x0,3m z betonu C8/10</t>
  </si>
  <si>
    <t>15 d.6.1</t>
  </si>
  <si>
    <t>Przestwienie oznakowania istniejącego</t>
  </si>
  <si>
    <t>kpl.</t>
  </si>
  <si>
    <t>Razem dział: D-07.02.01 Oznakowanie pionowe</t>
  </si>
  <si>
    <t>45233221-4</t>
  </si>
  <si>
    <t xml:space="preserve">D-07.01.01   Oznakowanie poziome </t>
  </si>
  <si>
    <t>16 d.6.2</t>
  </si>
  <si>
    <t>Oznakowanie poziome jezdni farbą chlorokauczukową białą - linie segregacyjne i krawędziowe ciągłe malowane mechanicznie</t>
  </si>
  <si>
    <t>17 d.6.2</t>
  </si>
  <si>
    <t>Oznakowanie poziome jezdni farbą chlorokauczukową niebieską - linie segregacyjne i krawędziowe ciągłe malowane mechanicznie</t>
  </si>
  <si>
    <t xml:space="preserve">Razem dział: D-07.01.01   Oznakowanie poziome </t>
  </si>
  <si>
    <t>Razem dział: D-07.00.00 OZNAKOWANIE DRÓG I URZĄDZENIA BEZPIECZEŃSTWA RUCHU</t>
  </si>
  <si>
    <t>D-08.00.00 ELEMENTY ULIC</t>
  </si>
  <si>
    <t xml:space="preserve">D-08.01.01b Ustawienie oporników betonowych (wg PN-EN 1340) </t>
  </si>
  <si>
    <t>18 d.7.1</t>
  </si>
  <si>
    <t>Krawężniki betonowe proste o wymiarach 15x30 cm bez ław na podsypce piaskowej</t>
  </si>
  <si>
    <t>19 d.7.1</t>
  </si>
  <si>
    <t>Krawężniki betonowe łukowe o wymiarach 15x30 cm bez ław na podsypce piaskowej</t>
  </si>
  <si>
    <t>20 d.7.1</t>
  </si>
  <si>
    <t>Ława pod krawęzniki betonowe , betonowa C12/15 z oporem</t>
  </si>
  <si>
    <t>21 d.7.1</t>
  </si>
  <si>
    <t>Ścieki z prefabrykatów betonowych 28x50x8,5/10cm</t>
  </si>
  <si>
    <t>22 d.7.1</t>
  </si>
  <si>
    <t>Ława pod ściek, betonowa C12/15 z oporem</t>
  </si>
  <si>
    <t xml:space="preserve">Razem dział: D-08.01.01b Ustawienie oporników betonowych (wg PN-EN 1340) </t>
  </si>
  <si>
    <t>Razem dział: D-08.00.00 ELEMENTY ULIC</t>
  </si>
  <si>
    <t>POZOSTAŁE KOSZTY</t>
  </si>
  <si>
    <t>23 d.8</t>
  </si>
  <si>
    <t>Koszt zakupu i ustawienia na czas realizacji robót, zastępczej - tymczasowej organizacji ruchu oraz jej demontażu po zakończeniu robót.</t>
  </si>
  <si>
    <t>Razem dział: POZOSTAŁE KOSZTY</t>
  </si>
  <si>
    <t>Jedn.przedm.</t>
  </si>
  <si>
    <t>KOSZTORYS OFERTOWY</t>
  </si>
  <si>
    <t>NAZWA INWESTYCJI:</t>
  </si>
  <si>
    <t>ADRES INWESTYCJI:</t>
  </si>
  <si>
    <t>INWESTOR:</t>
  </si>
  <si>
    <t>Miasto Leszno</t>
  </si>
  <si>
    <t>ADRES INWESTORA:</t>
  </si>
  <si>
    <t>ul. K. Karasia 15, 64-100 Leszno</t>
  </si>
  <si>
    <t>BRANŻA:</t>
  </si>
  <si>
    <t>Inżynieryjna - Drogowa</t>
  </si>
  <si>
    <t>DATA OPRACOWANIA:</t>
  </si>
  <si>
    <t>BUDOWA MIEJSC POSTOJOWYCH W REJONIE ULICY TADEUSZA REJTANA W LESZNIE</t>
  </si>
  <si>
    <t>ul. Tadeusza Rejtana, 64-100 Leszno</t>
  </si>
  <si>
    <t>28.11.2019r.</t>
  </si>
  <si>
    <t>1.1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</si>
  <si>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</si>
  <si>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1.2</t>
  </si>
  <si>
    <t>2.1</t>
  </si>
  <si>
    <t>KNNR 1 
0206-03</t>
  </si>
  <si>
    <t>KNNR 1
0208-02</t>
  </si>
  <si>
    <t>3.1</t>
  </si>
  <si>
    <t>3.2</t>
  </si>
  <si>
    <t>KNNR 6
0103-03</t>
  </si>
  <si>
    <t>KNR 2-01
0121-02
Uproszczona</t>
  </si>
  <si>
    <t>Geodezja
kalk. Własna
Uproszczona</t>
  </si>
  <si>
    <t>KNNR 6
0807-02
analogia</t>
  </si>
  <si>
    <t>KNR 2-31
0812-03</t>
  </si>
  <si>
    <t>KNNR 6
0806-01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</si>
  <si>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</si>
  <si>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KNNR 6
0109-03</t>
  </si>
  <si>
    <t>4.1</t>
  </si>
  <si>
    <t>KNNR 6
0502-03</t>
  </si>
  <si>
    <t>5.1</t>
  </si>
  <si>
    <t>KNNR 1
0507-01</t>
  </si>
  <si>
    <t>6.1</t>
  </si>
  <si>
    <t>KNNR 6
0702-01
analogia</t>
  </si>
  <si>
    <t>KNR 2-31
0703-02</t>
  </si>
  <si>
    <t xml:space="preserve"> wycena
indywidualna
Uproszczona</t>
  </si>
  <si>
    <t>6.2</t>
  </si>
  <si>
    <t>KNNR 6
0705-02</t>
  </si>
  <si>
    <t>7.1</t>
  </si>
  <si>
    <t>KNNR 6
0401-01</t>
  </si>
  <si>
    <t>KNR 2-31
0402-04</t>
  </si>
  <si>
    <t>KNR 2-31
0606-01</t>
  </si>
  <si>
    <t>COR kalk.
Własna
Uproszczona</t>
  </si>
  <si>
    <t>Wartość kosztorysowa robót bez podatku VAT</t>
  </si>
  <si>
    <t>Podatek VAT</t>
  </si>
  <si>
    <t>Ogółem wartość kosztorysowa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</si>
</sst>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14" fontId="0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right" vertical="center" wrapText="1"/>
    </xf>
    <xf numFmtId="49" fontId="0" fillId="0" borderId="0" xfId="0" applyNumberFormat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/>
    </xf>
    <xf numFmtId="49" fontId="0" fillId="0" borderId="4" xfId="0" applyNumberFormat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49" fontId="0" fillId="0" borderId="7" xfId="0" applyNumberFormat="1" applyBorder="1" applyAlignment="1">
      <alignment horizontal="righ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0" fillId="0" borderId="5" xfId="0" applyNumberFormat="1" applyBorder="1" applyAlignment="1">
      <alignment horizontal="right" vertical="center" wrapText="1"/>
    </xf>
    <xf numFmtId="4" fontId="0" fillId="0" borderId="6" xfId="0" applyNumberFormat="1" applyBorder="1" applyAlignment="1">
      <alignment horizontal="right" vertical="center" wrapText="1"/>
    </xf>
    <xf numFmtId="4" fontId="0" fillId="0" borderId="8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4" fontId="0" fillId="0" borderId="0" xfId="0" applyNumberFormat="1" applyAlignment="1">
      <alignment horizontal="right"/>
    </xf>
    <xf numFmtId="49" fontId="0" fillId="0" borderId="12" xfId="0" applyNumberFormat="1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right" vertical="center" wrapText="1"/>
    </xf>
    <xf numFmtId="4" fontId="0" fillId="0" borderId="14" xfId="0" applyNumberFormat="1" applyBorder="1" applyAlignment="1">
      <alignment horizontal="right" vertical="center" wrapText="1"/>
    </xf>
    <xf numFmtId="4" fontId="0" fillId="0" borderId="6" xfId="0" applyNumberFormat="1" applyFont="1" applyBorder="1" applyAlignment="1">
      <alignment horizontal="right" vertical="center" wrapText="1"/>
    </xf>
    <xf numFmtId="49" fontId="1" fillId="0" borderId="15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workbookViewId="0">
      <selection activeCell="K65" sqref="K65"/>
    </sheetView>
  </sheetViews>
  <sheetFormatPr defaultRowHeight="15" x14ac:dyDescent="0.25"/>
  <cols>
    <col min="1" max="1" width="5.42578125" style="9" customWidth="1"/>
    <col min="2" max="2" width="12.85546875" style="11" customWidth="1"/>
    <col min="3" max="3" width="45.42578125" style="13" customWidth="1"/>
    <col min="4" max="4" width="10.42578125" style="11" customWidth="1"/>
    <col min="5" max="5" width="9.85546875" style="27" customWidth="1"/>
    <col min="6" max="7" width="13.140625" style="41" customWidth="1"/>
  </cols>
  <sheetData>
    <row r="1" spans="1:7" s="2" customFormat="1" ht="21" x14ac:dyDescent="0.25">
      <c r="A1" s="1" t="s">
        <v>101</v>
      </c>
      <c r="B1" s="1"/>
      <c r="C1" s="1"/>
      <c r="D1" s="1"/>
      <c r="E1" s="1"/>
      <c r="F1" s="1"/>
      <c r="G1" s="1"/>
    </row>
    <row r="2" spans="1:7" s="2" customFormat="1" x14ac:dyDescent="0.25">
      <c r="A2" s="3"/>
      <c r="B2" s="3"/>
      <c r="C2" s="3"/>
      <c r="D2" s="3"/>
      <c r="E2" s="3"/>
      <c r="F2" s="3"/>
      <c r="G2" s="3"/>
    </row>
    <row r="3" spans="1:7" s="2" customFormat="1" ht="33" customHeight="1" x14ac:dyDescent="0.25">
      <c r="A3" s="4" t="s">
        <v>102</v>
      </c>
      <c r="B3" s="4"/>
      <c r="C3" s="5" t="s">
        <v>111</v>
      </c>
      <c r="D3" s="5"/>
      <c r="E3" s="5"/>
      <c r="F3" s="5"/>
      <c r="G3" s="5"/>
    </row>
    <row r="4" spans="1:7" s="2" customFormat="1" ht="33" customHeight="1" x14ac:dyDescent="0.25">
      <c r="A4" s="4" t="s">
        <v>103</v>
      </c>
      <c r="B4" s="4"/>
      <c r="C4" s="5" t="s">
        <v>112</v>
      </c>
      <c r="D4" s="5"/>
      <c r="E4" s="5"/>
      <c r="F4" s="5"/>
      <c r="G4" s="5"/>
    </row>
    <row r="5" spans="1:7" s="2" customFormat="1" ht="33" customHeight="1" x14ac:dyDescent="0.25">
      <c r="A5" s="4" t="s">
        <v>104</v>
      </c>
      <c r="B5" s="4"/>
      <c r="C5" s="5" t="s">
        <v>105</v>
      </c>
      <c r="D5" s="5"/>
      <c r="E5" s="5"/>
      <c r="F5" s="5"/>
      <c r="G5" s="5"/>
    </row>
    <row r="6" spans="1:7" s="2" customFormat="1" ht="33" customHeight="1" x14ac:dyDescent="0.25">
      <c r="A6" s="4" t="s">
        <v>106</v>
      </c>
      <c r="B6" s="4"/>
      <c r="C6" s="5" t="s">
        <v>107</v>
      </c>
      <c r="D6" s="5"/>
      <c r="E6" s="5"/>
      <c r="F6" s="5"/>
      <c r="G6" s="5"/>
    </row>
    <row r="7" spans="1:7" s="2" customFormat="1" ht="33" customHeight="1" x14ac:dyDescent="0.25">
      <c r="A7" s="4" t="s">
        <v>108</v>
      </c>
      <c r="B7" s="4"/>
      <c r="C7" s="5" t="s">
        <v>109</v>
      </c>
      <c r="D7" s="5"/>
      <c r="E7" s="5"/>
      <c r="F7" s="5"/>
      <c r="G7" s="5"/>
    </row>
    <row r="8" spans="1:7" s="2" customFormat="1" ht="33" customHeight="1" x14ac:dyDescent="0.25">
      <c r="A8" s="4" t="s">
        <v>110</v>
      </c>
      <c r="B8" s="4"/>
      <c r="C8" s="6" t="s">
        <v>113</v>
      </c>
      <c r="D8" s="5"/>
      <c r="E8" s="5"/>
      <c r="F8" s="5"/>
      <c r="G8" s="5"/>
    </row>
    <row r="9" spans="1:7" s="2" customFormat="1" ht="15.75" thickBot="1" x14ac:dyDescent="0.3">
      <c r="A9" s="7"/>
      <c r="B9" s="7"/>
      <c r="C9" s="7"/>
      <c r="D9" s="7"/>
      <c r="E9" s="7"/>
      <c r="F9" s="7"/>
      <c r="G9" s="7"/>
    </row>
    <row r="10" spans="1:7" ht="30" customHeight="1" thickBot="1" x14ac:dyDescent="0.3">
      <c r="A10" s="16" t="s">
        <v>0</v>
      </c>
      <c r="B10" s="17" t="s">
        <v>1</v>
      </c>
      <c r="C10" s="17" t="s">
        <v>2</v>
      </c>
      <c r="D10" s="17" t="s">
        <v>100</v>
      </c>
      <c r="E10" s="24" t="s">
        <v>4</v>
      </c>
      <c r="F10" s="23" t="s">
        <v>3</v>
      </c>
      <c r="G10" s="23" t="s">
        <v>5</v>
      </c>
    </row>
    <row r="11" spans="1:7" ht="18" customHeight="1" thickBot="1" x14ac:dyDescent="0.3">
      <c r="A11" s="16">
        <v>1</v>
      </c>
      <c r="B11" s="17"/>
      <c r="C11" s="18" t="s">
        <v>6</v>
      </c>
      <c r="D11" s="18"/>
      <c r="E11" s="18"/>
      <c r="F11" s="18"/>
      <c r="G11" s="18"/>
    </row>
    <row r="12" spans="1:7" ht="30" customHeight="1" thickBot="1" x14ac:dyDescent="0.3">
      <c r="A12" s="20" t="s">
        <v>114</v>
      </c>
      <c r="B12" s="21" t="s">
        <v>7</v>
      </c>
      <c r="C12" s="22" t="s">
        <v>8</v>
      </c>
      <c r="D12" s="22"/>
      <c r="E12" s="22"/>
      <c r="F12" s="22"/>
      <c r="G12" s="22"/>
    </row>
    <row r="13" spans="1:7" ht="45" x14ac:dyDescent="0.25">
      <c r="A13" s="14" t="s">
        <v>9</v>
      </c>
      <c r="B13" s="15" t="s">
        <v>123</v>
      </c>
      <c r="C13" s="19" t="s">
        <v>10</v>
      </c>
      <c r="D13" s="15" t="s">
        <v>11</v>
      </c>
      <c r="E13" s="25">
        <v>3.5000000000000003E-2</v>
      </c>
      <c r="F13" s="37"/>
      <c r="G13" s="38">
        <f>ROUND(E13*F13,2)</f>
        <v>0</v>
      </c>
    </row>
    <row r="14" spans="1:7" ht="45.75" thickBot="1" x14ac:dyDescent="0.3">
      <c r="A14" s="28" t="s">
        <v>12</v>
      </c>
      <c r="B14" s="29" t="s">
        <v>124</v>
      </c>
      <c r="C14" s="30" t="s">
        <v>13</v>
      </c>
      <c r="D14" s="29" t="s">
        <v>14</v>
      </c>
      <c r="E14" s="31">
        <v>1</v>
      </c>
      <c r="F14" s="39"/>
      <c r="G14" s="38">
        <f>ROUND(E14*F14,2)</f>
        <v>0</v>
      </c>
    </row>
    <row r="15" spans="1:7" ht="30" customHeight="1" thickBot="1" x14ac:dyDescent="0.3">
      <c r="A15" s="32" t="s">
        <v>15</v>
      </c>
      <c r="B15" s="32"/>
      <c r="C15" s="32"/>
      <c r="D15" s="32"/>
      <c r="E15" s="32"/>
      <c r="F15" s="32"/>
      <c r="G15" s="36">
        <f>SUM(G13:G14)</f>
        <v>0</v>
      </c>
    </row>
    <row r="16" spans="1:7" ht="18" customHeight="1" thickBot="1" x14ac:dyDescent="0.3">
      <c r="A16" s="16" t="s">
        <v>116</v>
      </c>
      <c r="B16" s="17" t="s">
        <v>16</v>
      </c>
      <c r="C16" s="33" t="s">
        <v>17</v>
      </c>
      <c r="D16" s="34"/>
      <c r="E16" s="34"/>
      <c r="F16" s="34"/>
      <c r="G16" s="35"/>
    </row>
    <row r="17" spans="1:7" ht="45" x14ac:dyDescent="0.25">
      <c r="A17" s="14" t="s">
        <v>18</v>
      </c>
      <c r="B17" s="15" t="s">
        <v>125</v>
      </c>
      <c r="C17" s="19" t="s">
        <v>19</v>
      </c>
      <c r="D17" s="15" t="s">
        <v>20</v>
      </c>
      <c r="E17" s="25">
        <v>50.5</v>
      </c>
      <c r="F17" s="37"/>
      <c r="G17" s="38">
        <f>ROUND(E17*F17,2)</f>
        <v>0</v>
      </c>
    </row>
    <row r="18" spans="1:7" ht="30" x14ac:dyDescent="0.25">
      <c r="A18" s="8" t="s">
        <v>21</v>
      </c>
      <c r="B18" s="10" t="s">
        <v>126</v>
      </c>
      <c r="C18" s="12" t="s">
        <v>22</v>
      </c>
      <c r="D18" s="10" t="s">
        <v>115</v>
      </c>
      <c r="E18" s="26">
        <v>3.03</v>
      </c>
      <c r="F18" s="40"/>
      <c r="G18" s="38">
        <f t="shared" ref="G18:G20" si="0">ROUND(E18*F18,2)</f>
        <v>0</v>
      </c>
    </row>
    <row r="19" spans="1:7" ht="30" x14ac:dyDescent="0.25">
      <c r="A19" s="8" t="s">
        <v>24</v>
      </c>
      <c r="B19" s="10" t="s">
        <v>127</v>
      </c>
      <c r="C19" s="12" t="s">
        <v>25</v>
      </c>
      <c r="D19" s="10" t="s">
        <v>20</v>
      </c>
      <c r="E19" s="26">
        <v>50.5</v>
      </c>
      <c r="F19" s="40"/>
      <c r="G19" s="38">
        <f t="shared" si="0"/>
        <v>0</v>
      </c>
    </row>
    <row r="20" spans="1:7" ht="30.75" thickBot="1" x14ac:dyDescent="0.3">
      <c r="A20" s="28" t="s">
        <v>26</v>
      </c>
      <c r="B20" s="29" t="s">
        <v>126</v>
      </c>
      <c r="C20" s="30" t="s">
        <v>27</v>
      </c>
      <c r="D20" s="29" t="s">
        <v>115</v>
      </c>
      <c r="E20" s="31">
        <v>3.4089999999999998</v>
      </c>
      <c r="F20" s="39"/>
      <c r="G20" s="38">
        <f t="shared" si="0"/>
        <v>0</v>
      </c>
    </row>
    <row r="21" spans="1:7" ht="18" customHeight="1" thickBot="1" x14ac:dyDescent="0.3">
      <c r="A21" s="32" t="s">
        <v>28</v>
      </c>
      <c r="B21" s="32"/>
      <c r="C21" s="32"/>
      <c r="D21" s="32"/>
      <c r="E21" s="32"/>
      <c r="F21" s="32"/>
      <c r="G21" s="36">
        <f>SUM(G17:G20)</f>
        <v>0</v>
      </c>
    </row>
    <row r="22" spans="1:7" ht="18" customHeight="1" thickBot="1" x14ac:dyDescent="0.3">
      <c r="A22" s="32" t="s">
        <v>29</v>
      </c>
      <c r="B22" s="32"/>
      <c r="C22" s="32"/>
      <c r="D22" s="32"/>
      <c r="E22" s="32"/>
      <c r="F22" s="32"/>
      <c r="G22" s="36">
        <f>SUM(G21,G15)</f>
        <v>0</v>
      </c>
    </row>
    <row r="23" spans="1:7" ht="18" customHeight="1" thickBot="1" x14ac:dyDescent="0.3">
      <c r="A23" s="16">
        <v>2</v>
      </c>
      <c r="B23" s="17"/>
      <c r="C23" s="18" t="s">
        <v>30</v>
      </c>
      <c r="D23" s="18"/>
      <c r="E23" s="18"/>
      <c r="F23" s="18"/>
      <c r="G23" s="18"/>
    </row>
    <row r="24" spans="1:7" ht="18" customHeight="1" thickBot="1" x14ac:dyDescent="0.3">
      <c r="A24" s="16" t="s">
        <v>117</v>
      </c>
      <c r="B24" s="17" t="s">
        <v>16</v>
      </c>
      <c r="C24" s="18" t="s">
        <v>31</v>
      </c>
      <c r="D24" s="18"/>
      <c r="E24" s="18"/>
      <c r="F24" s="18"/>
      <c r="G24" s="18"/>
    </row>
    <row r="25" spans="1:7" ht="75" x14ac:dyDescent="0.25">
      <c r="A25" s="14" t="s">
        <v>32</v>
      </c>
      <c r="B25" s="15" t="s">
        <v>118</v>
      </c>
      <c r="C25" s="19" t="s">
        <v>33</v>
      </c>
      <c r="D25" s="29" t="s">
        <v>115</v>
      </c>
      <c r="E25" s="25">
        <v>150.55500000000001</v>
      </c>
      <c r="F25" s="37"/>
      <c r="G25" s="38">
        <f>ROUND(E25*F25,2)</f>
        <v>0</v>
      </c>
    </row>
    <row r="26" spans="1:7" ht="60.75" thickBot="1" x14ac:dyDescent="0.3">
      <c r="A26" s="28" t="s">
        <v>34</v>
      </c>
      <c r="B26" s="29" t="s">
        <v>119</v>
      </c>
      <c r="C26" s="30" t="s">
        <v>35</v>
      </c>
      <c r="D26" s="29" t="s">
        <v>115</v>
      </c>
      <c r="E26" s="31">
        <v>150.56</v>
      </c>
      <c r="F26" s="39"/>
      <c r="G26" s="38">
        <f>ROUND(E26*F26,2)</f>
        <v>0</v>
      </c>
    </row>
    <row r="27" spans="1:7" ht="18" customHeight="1" thickBot="1" x14ac:dyDescent="0.3">
      <c r="A27" s="32" t="s">
        <v>36</v>
      </c>
      <c r="B27" s="32"/>
      <c r="C27" s="32"/>
      <c r="D27" s="32"/>
      <c r="E27" s="32"/>
      <c r="F27" s="32"/>
      <c r="G27" s="36">
        <f>SUM(G25:G26)</f>
        <v>0</v>
      </c>
    </row>
    <row r="28" spans="1:7" ht="18" customHeight="1" thickBot="1" x14ac:dyDescent="0.3">
      <c r="A28" s="32" t="s">
        <v>37</v>
      </c>
      <c r="B28" s="32"/>
      <c r="C28" s="32"/>
      <c r="D28" s="32"/>
      <c r="E28" s="32"/>
      <c r="F28" s="32"/>
      <c r="G28" s="36">
        <f>SUM(G25:G26)</f>
        <v>0</v>
      </c>
    </row>
    <row r="29" spans="1:7" ht="18" customHeight="1" thickBot="1" x14ac:dyDescent="0.3">
      <c r="A29" s="16">
        <v>3</v>
      </c>
      <c r="B29" s="17"/>
      <c r="C29" s="18" t="s">
        <v>38</v>
      </c>
      <c r="D29" s="18"/>
      <c r="E29" s="18"/>
      <c r="F29" s="18"/>
      <c r="G29" s="18"/>
    </row>
    <row r="30" spans="1:7" ht="18" customHeight="1" thickBot="1" x14ac:dyDescent="0.3">
      <c r="A30" s="16" t="s">
        <v>120</v>
      </c>
      <c r="B30" s="17" t="s">
        <v>39</v>
      </c>
      <c r="C30" s="18" t="s">
        <v>40</v>
      </c>
      <c r="D30" s="18"/>
      <c r="E30" s="18"/>
      <c r="F30" s="18"/>
      <c r="G30" s="18"/>
    </row>
    <row r="31" spans="1:7" ht="45.75" thickBot="1" x14ac:dyDescent="0.3">
      <c r="A31" s="42" t="s">
        <v>41</v>
      </c>
      <c r="B31" s="43" t="s">
        <v>122</v>
      </c>
      <c r="C31" s="44" t="s">
        <v>42</v>
      </c>
      <c r="D31" s="43" t="s">
        <v>128</v>
      </c>
      <c r="E31" s="45">
        <v>232</v>
      </c>
      <c r="F31" s="46"/>
      <c r="G31" s="47">
        <f>ROUND(E31*F31,2)</f>
        <v>0</v>
      </c>
    </row>
    <row r="32" spans="1:7" ht="18" customHeight="1" thickBot="1" x14ac:dyDescent="0.3">
      <c r="A32" s="32" t="s">
        <v>44</v>
      </c>
      <c r="B32" s="32"/>
      <c r="C32" s="32"/>
      <c r="D32" s="32"/>
      <c r="E32" s="32"/>
      <c r="F32" s="32"/>
      <c r="G32" s="36">
        <f>SUM(G31)</f>
        <v>0</v>
      </c>
    </row>
    <row r="33" spans="1:7" ht="30" customHeight="1" thickBot="1" x14ac:dyDescent="0.3">
      <c r="A33" s="16" t="s">
        <v>121</v>
      </c>
      <c r="B33" s="17" t="s">
        <v>39</v>
      </c>
      <c r="C33" s="18" t="s">
        <v>45</v>
      </c>
      <c r="D33" s="18"/>
      <c r="E33" s="18"/>
      <c r="F33" s="18"/>
      <c r="G33" s="18"/>
    </row>
    <row r="34" spans="1:7" ht="45.75" thickBot="1" x14ac:dyDescent="0.3">
      <c r="A34" s="42" t="s">
        <v>46</v>
      </c>
      <c r="B34" s="43" t="s">
        <v>129</v>
      </c>
      <c r="C34" s="44" t="s">
        <v>47</v>
      </c>
      <c r="D34" s="43" t="s">
        <v>128</v>
      </c>
      <c r="E34" s="45">
        <v>232</v>
      </c>
      <c r="F34" s="46"/>
      <c r="G34" s="47">
        <f>ROUND(E34*F34,2)</f>
        <v>0</v>
      </c>
    </row>
    <row r="35" spans="1:7" ht="30" customHeight="1" thickBot="1" x14ac:dyDescent="0.3">
      <c r="A35" s="32" t="s">
        <v>48</v>
      </c>
      <c r="B35" s="32"/>
      <c r="C35" s="32"/>
      <c r="D35" s="32"/>
      <c r="E35" s="32"/>
      <c r="F35" s="32"/>
      <c r="G35" s="36">
        <f>SUM(G34)</f>
        <v>0</v>
      </c>
    </row>
    <row r="36" spans="1:7" ht="18" customHeight="1" thickBot="1" x14ac:dyDescent="0.3">
      <c r="A36" s="32" t="s">
        <v>49</v>
      </c>
      <c r="B36" s="32"/>
      <c r="C36" s="32"/>
      <c r="D36" s="32"/>
      <c r="E36" s="32"/>
      <c r="F36" s="32"/>
      <c r="G36" s="36">
        <f>SUM(G35,G32)</f>
        <v>0</v>
      </c>
    </row>
    <row r="37" spans="1:7" ht="18" customHeight="1" thickBot="1" x14ac:dyDescent="0.3">
      <c r="A37" s="16">
        <v>4</v>
      </c>
      <c r="B37" s="17"/>
      <c r="C37" s="18" t="s">
        <v>50</v>
      </c>
      <c r="D37" s="18"/>
      <c r="E37" s="18"/>
      <c r="F37" s="18"/>
      <c r="G37" s="18"/>
    </row>
    <row r="38" spans="1:7" ht="18" customHeight="1" thickBot="1" x14ac:dyDescent="0.3">
      <c r="A38" s="16" t="s">
        <v>130</v>
      </c>
      <c r="B38" s="17" t="s">
        <v>39</v>
      </c>
      <c r="C38" s="18" t="s">
        <v>51</v>
      </c>
      <c r="D38" s="18"/>
      <c r="E38" s="18"/>
      <c r="F38" s="18"/>
      <c r="G38" s="18"/>
    </row>
    <row r="39" spans="1:7" ht="45.75" thickBot="1" x14ac:dyDescent="0.3">
      <c r="A39" s="42" t="s">
        <v>52</v>
      </c>
      <c r="B39" s="43" t="s">
        <v>131</v>
      </c>
      <c r="C39" s="44" t="s">
        <v>53</v>
      </c>
      <c r="D39" s="43" t="s">
        <v>128</v>
      </c>
      <c r="E39" s="45">
        <v>232</v>
      </c>
      <c r="F39" s="46"/>
      <c r="G39" s="47">
        <f>ROUND(E39*F39,2)</f>
        <v>0</v>
      </c>
    </row>
    <row r="40" spans="1:7" ht="18" customHeight="1" thickBot="1" x14ac:dyDescent="0.3">
      <c r="A40" s="32" t="s">
        <v>54</v>
      </c>
      <c r="B40" s="32"/>
      <c r="C40" s="32"/>
      <c r="D40" s="32"/>
      <c r="E40" s="32"/>
      <c r="F40" s="32"/>
      <c r="G40" s="36">
        <f>SUM(G39)</f>
        <v>0</v>
      </c>
    </row>
    <row r="41" spans="1:7" ht="18" customHeight="1" thickBot="1" x14ac:dyDescent="0.3">
      <c r="A41" s="32" t="s">
        <v>55</v>
      </c>
      <c r="B41" s="32"/>
      <c r="C41" s="32"/>
      <c r="D41" s="32"/>
      <c r="E41" s="32"/>
      <c r="F41" s="32"/>
      <c r="G41" s="36">
        <f>SUM(G39)</f>
        <v>0</v>
      </c>
    </row>
    <row r="42" spans="1:7" ht="18" customHeight="1" thickBot="1" x14ac:dyDescent="0.3">
      <c r="A42" s="16">
        <v>5</v>
      </c>
      <c r="B42" s="17"/>
      <c r="C42" s="18" t="s">
        <v>56</v>
      </c>
      <c r="D42" s="18"/>
      <c r="E42" s="18"/>
      <c r="F42" s="18"/>
      <c r="G42" s="18"/>
    </row>
    <row r="43" spans="1:7" ht="18" customHeight="1" thickBot="1" x14ac:dyDescent="0.3">
      <c r="A43" s="16" t="s">
        <v>132</v>
      </c>
      <c r="B43" s="17" t="s">
        <v>39</v>
      </c>
      <c r="C43" s="18" t="s">
        <v>57</v>
      </c>
      <c r="D43" s="18"/>
      <c r="E43" s="18"/>
      <c r="F43" s="18"/>
      <c r="G43" s="18"/>
    </row>
    <row r="44" spans="1:7" ht="30.75" thickBot="1" x14ac:dyDescent="0.3">
      <c r="A44" s="42" t="s">
        <v>58</v>
      </c>
      <c r="B44" s="43" t="s">
        <v>133</v>
      </c>
      <c r="C44" s="44" t="s">
        <v>59</v>
      </c>
      <c r="D44" s="43" t="s">
        <v>128</v>
      </c>
      <c r="E44" s="45">
        <v>74</v>
      </c>
      <c r="F44" s="46"/>
      <c r="G44" s="47">
        <f>ROUND(E44*F44,2)</f>
        <v>0</v>
      </c>
    </row>
    <row r="45" spans="1:7" ht="18" customHeight="1" thickBot="1" x14ac:dyDescent="0.3">
      <c r="A45" s="32" t="s">
        <v>60</v>
      </c>
      <c r="B45" s="32"/>
      <c r="C45" s="32"/>
      <c r="D45" s="32"/>
      <c r="E45" s="32"/>
      <c r="F45" s="32"/>
      <c r="G45" s="36">
        <f>SUM(G44)</f>
        <v>0</v>
      </c>
    </row>
    <row r="46" spans="1:7" ht="18" customHeight="1" thickBot="1" x14ac:dyDescent="0.3">
      <c r="A46" s="32" t="s">
        <v>61</v>
      </c>
      <c r="B46" s="32"/>
      <c r="C46" s="32"/>
      <c r="D46" s="32"/>
      <c r="E46" s="32"/>
      <c r="F46" s="32"/>
      <c r="G46" s="36">
        <f>SUM(G45)</f>
        <v>0</v>
      </c>
    </row>
    <row r="47" spans="1:7" ht="18" customHeight="1" thickBot="1" x14ac:dyDescent="0.3">
      <c r="A47" s="16">
        <v>6</v>
      </c>
      <c r="B47" s="17"/>
      <c r="C47" s="18" t="s">
        <v>62</v>
      </c>
      <c r="D47" s="18"/>
      <c r="E47" s="18"/>
      <c r="F47" s="18"/>
      <c r="G47" s="18"/>
    </row>
    <row r="48" spans="1:7" ht="18" customHeight="1" thickBot="1" x14ac:dyDescent="0.3">
      <c r="A48" s="16" t="s">
        <v>134</v>
      </c>
      <c r="B48" s="17" t="s">
        <v>63</v>
      </c>
      <c r="C48" s="33" t="s">
        <v>64</v>
      </c>
      <c r="D48" s="34"/>
      <c r="E48" s="34"/>
      <c r="F48" s="34"/>
      <c r="G48" s="35"/>
    </row>
    <row r="49" spans="1:7" ht="45" x14ac:dyDescent="0.25">
      <c r="A49" s="14" t="s">
        <v>65</v>
      </c>
      <c r="B49" s="15" t="s">
        <v>136</v>
      </c>
      <c r="C49" s="19" t="s">
        <v>66</v>
      </c>
      <c r="D49" s="15" t="s">
        <v>67</v>
      </c>
      <c r="E49" s="25">
        <v>6</v>
      </c>
      <c r="F49" s="37"/>
      <c r="G49" s="38">
        <f>ROUND(E49*F49,2)</f>
        <v>0</v>
      </c>
    </row>
    <row r="50" spans="1:7" ht="60" x14ac:dyDescent="0.25">
      <c r="A50" s="8" t="s">
        <v>68</v>
      </c>
      <c r="B50" s="10" t="s">
        <v>135</v>
      </c>
      <c r="C50" s="12" t="s">
        <v>69</v>
      </c>
      <c r="D50" s="10" t="s">
        <v>67</v>
      </c>
      <c r="E50" s="26">
        <v>3</v>
      </c>
      <c r="F50" s="40"/>
      <c r="G50" s="38">
        <f t="shared" ref="G50:G51" si="1">ROUND(E50*F50,2)</f>
        <v>0</v>
      </c>
    </row>
    <row r="51" spans="1:7" ht="60.75" thickBot="1" x14ac:dyDescent="0.3">
      <c r="A51" s="28" t="s">
        <v>70</v>
      </c>
      <c r="B51" s="29" t="s">
        <v>137</v>
      </c>
      <c r="C51" s="30" t="s">
        <v>71</v>
      </c>
      <c r="D51" s="29" t="s">
        <v>72</v>
      </c>
      <c r="E51" s="31">
        <v>1</v>
      </c>
      <c r="F51" s="39"/>
      <c r="G51" s="47">
        <f t="shared" si="1"/>
        <v>0</v>
      </c>
    </row>
    <row r="52" spans="1:7" ht="18" customHeight="1" thickBot="1" x14ac:dyDescent="0.3">
      <c r="A52" s="32" t="s">
        <v>73</v>
      </c>
      <c r="B52" s="32"/>
      <c r="C52" s="32"/>
      <c r="D52" s="32"/>
      <c r="E52" s="32"/>
      <c r="F52" s="32"/>
      <c r="G52" s="36">
        <f>SUM(G49:G51)</f>
        <v>0</v>
      </c>
    </row>
    <row r="53" spans="1:7" ht="18" customHeight="1" thickBot="1" x14ac:dyDescent="0.3">
      <c r="A53" s="16" t="s">
        <v>138</v>
      </c>
      <c r="B53" s="17" t="s">
        <v>74</v>
      </c>
      <c r="C53" s="18" t="s">
        <v>75</v>
      </c>
      <c r="D53" s="18"/>
      <c r="E53" s="18"/>
      <c r="F53" s="18"/>
      <c r="G53" s="18"/>
    </row>
    <row r="54" spans="1:7" ht="45" x14ac:dyDescent="0.25">
      <c r="A54" s="14" t="s">
        <v>76</v>
      </c>
      <c r="B54" s="15" t="s">
        <v>139</v>
      </c>
      <c r="C54" s="19" t="s">
        <v>77</v>
      </c>
      <c r="D54" s="15" t="s">
        <v>43</v>
      </c>
      <c r="E54" s="25">
        <v>15.56</v>
      </c>
      <c r="F54" s="37"/>
      <c r="G54" s="48">
        <f t="shared" ref="G54:G55" si="2">ROUND(E54*F54,2)</f>
        <v>0</v>
      </c>
    </row>
    <row r="55" spans="1:7" ht="45.75" thickBot="1" x14ac:dyDescent="0.3">
      <c r="A55" s="28" t="s">
        <v>78</v>
      </c>
      <c r="B55" s="29" t="s">
        <v>139</v>
      </c>
      <c r="C55" s="30" t="s">
        <v>79</v>
      </c>
      <c r="D55" s="29" t="s">
        <v>43</v>
      </c>
      <c r="E55" s="31">
        <v>18.2</v>
      </c>
      <c r="F55" s="39"/>
      <c r="G55" s="48">
        <f t="shared" si="2"/>
        <v>0</v>
      </c>
    </row>
    <row r="56" spans="1:7" ht="18" customHeight="1" thickBot="1" x14ac:dyDescent="0.3">
      <c r="A56" s="32" t="s">
        <v>80</v>
      </c>
      <c r="B56" s="32"/>
      <c r="C56" s="32"/>
      <c r="D56" s="32"/>
      <c r="E56" s="32"/>
      <c r="F56" s="32"/>
      <c r="G56" s="36">
        <f>SUM(G54:G55)</f>
        <v>0</v>
      </c>
    </row>
    <row r="57" spans="1:7" ht="18" customHeight="1" thickBot="1" x14ac:dyDescent="0.3">
      <c r="A57" s="32" t="s">
        <v>81</v>
      </c>
      <c r="B57" s="32"/>
      <c r="C57" s="32"/>
      <c r="D57" s="32"/>
      <c r="E57" s="32"/>
      <c r="F57" s="32"/>
      <c r="G57" s="36">
        <f>SUM(G56,G52)</f>
        <v>0</v>
      </c>
    </row>
    <row r="58" spans="1:7" ht="18" customHeight="1" thickBot="1" x14ac:dyDescent="0.3">
      <c r="A58" s="16">
        <v>7</v>
      </c>
      <c r="B58" s="17"/>
      <c r="C58" s="18" t="s">
        <v>82</v>
      </c>
      <c r="D58" s="18"/>
      <c r="E58" s="18"/>
      <c r="F58" s="18"/>
      <c r="G58" s="18"/>
    </row>
    <row r="59" spans="1:7" ht="18" customHeight="1" thickBot="1" x14ac:dyDescent="0.3">
      <c r="A59" s="16" t="s">
        <v>140</v>
      </c>
      <c r="B59" s="17" t="s">
        <v>39</v>
      </c>
      <c r="C59" s="18" t="s">
        <v>83</v>
      </c>
      <c r="D59" s="18"/>
      <c r="E59" s="18"/>
      <c r="F59" s="18"/>
      <c r="G59" s="18"/>
    </row>
    <row r="60" spans="1:7" ht="30" x14ac:dyDescent="0.25">
      <c r="A60" s="14" t="s">
        <v>84</v>
      </c>
      <c r="B60" s="15" t="s">
        <v>141</v>
      </c>
      <c r="C60" s="19" t="s">
        <v>85</v>
      </c>
      <c r="D60" s="15" t="s">
        <v>20</v>
      </c>
      <c r="E60" s="25">
        <v>62.5</v>
      </c>
      <c r="F60" s="37"/>
      <c r="G60" s="48">
        <f t="shared" ref="G60:G64" si="3">ROUND(E60*F60,2)</f>
        <v>0</v>
      </c>
    </row>
    <row r="61" spans="1:7" ht="30" x14ac:dyDescent="0.25">
      <c r="A61" s="8" t="s">
        <v>86</v>
      </c>
      <c r="B61" s="10" t="s">
        <v>141</v>
      </c>
      <c r="C61" s="12" t="s">
        <v>87</v>
      </c>
      <c r="D61" s="10" t="s">
        <v>20</v>
      </c>
      <c r="E61" s="26">
        <v>6.4</v>
      </c>
      <c r="F61" s="40"/>
      <c r="G61" s="48">
        <f t="shared" si="3"/>
        <v>0</v>
      </c>
    </row>
    <row r="62" spans="1:7" ht="30" x14ac:dyDescent="0.25">
      <c r="A62" s="8" t="s">
        <v>88</v>
      </c>
      <c r="B62" s="10" t="s">
        <v>142</v>
      </c>
      <c r="C62" s="12" t="s">
        <v>89</v>
      </c>
      <c r="D62" s="10" t="s">
        <v>23</v>
      </c>
      <c r="E62" s="26">
        <v>4.6500000000000004</v>
      </c>
      <c r="F62" s="40"/>
      <c r="G62" s="48">
        <f t="shared" si="3"/>
        <v>0</v>
      </c>
    </row>
    <row r="63" spans="1:7" ht="30" x14ac:dyDescent="0.25">
      <c r="A63" s="8" t="s">
        <v>90</v>
      </c>
      <c r="B63" s="10" t="s">
        <v>143</v>
      </c>
      <c r="C63" s="12" t="s">
        <v>91</v>
      </c>
      <c r="D63" s="10" t="s">
        <v>20</v>
      </c>
      <c r="E63" s="26">
        <v>50.5</v>
      </c>
      <c r="F63" s="40"/>
      <c r="G63" s="48">
        <f t="shared" si="3"/>
        <v>0</v>
      </c>
    </row>
    <row r="64" spans="1:7" ht="30.75" thickBot="1" x14ac:dyDescent="0.3">
      <c r="A64" s="28" t="s">
        <v>92</v>
      </c>
      <c r="B64" s="29" t="s">
        <v>142</v>
      </c>
      <c r="C64" s="30" t="s">
        <v>93</v>
      </c>
      <c r="D64" s="29" t="s">
        <v>23</v>
      </c>
      <c r="E64" s="31">
        <v>3.54</v>
      </c>
      <c r="F64" s="39"/>
      <c r="G64" s="48">
        <f t="shared" si="3"/>
        <v>0</v>
      </c>
    </row>
    <row r="65" spans="1:7" ht="18" customHeight="1" thickBot="1" x14ac:dyDescent="0.3">
      <c r="A65" s="32" t="s">
        <v>94</v>
      </c>
      <c r="B65" s="32"/>
      <c r="C65" s="32"/>
      <c r="D65" s="32"/>
      <c r="E65" s="32"/>
      <c r="F65" s="32"/>
      <c r="G65" s="36">
        <f>SUM(G60:G64)</f>
        <v>0</v>
      </c>
    </row>
    <row r="66" spans="1:7" ht="18" customHeight="1" thickBot="1" x14ac:dyDescent="0.3">
      <c r="A66" s="32" t="s">
        <v>95</v>
      </c>
      <c r="B66" s="32"/>
      <c r="C66" s="32"/>
      <c r="D66" s="32"/>
      <c r="E66" s="32"/>
      <c r="F66" s="32"/>
      <c r="G66" s="36">
        <f>SUM(G65)</f>
        <v>0</v>
      </c>
    </row>
    <row r="67" spans="1:7" ht="18" customHeight="1" thickBot="1" x14ac:dyDescent="0.3">
      <c r="A67" s="16">
        <v>8</v>
      </c>
      <c r="B67" s="17"/>
      <c r="C67" s="18" t="s">
        <v>96</v>
      </c>
      <c r="D67" s="18"/>
      <c r="E67" s="18"/>
      <c r="F67" s="18"/>
      <c r="G67" s="18"/>
    </row>
    <row r="68" spans="1:7" ht="45.75" thickBot="1" x14ac:dyDescent="0.3">
      <c r="A68" s="42" t="s">
        <v>97</v>
      </c>
      <c r="B68" s="43" t="s">
        <v>144</v>
      </c>
      <c r="C68" s="44" t="s">
        <v>98</v>
      </c>
      <c r="D68" s="43" t="s">
        <v>72</v>
      </c>
      <c r="E68" s="45">
        <v>1</v>
      </c>
      <c r="F68" s="46"/>
      <c r="G68" s="48">
        <f t="shared" ref="G68" si="4">ROUND(E68*F68,2)</f>
        <v>0</v>
      </c>
    </row>
    <row r="69" spans="1:7" ht="18" customHeight="1" thickBot="1" x14ac:dyDescent="0.3">
      <c r="A69" s="32" t="s">
        <v>99</v>
      </c>
      <c r="B69" s="32"/>
      <c r="C69" s="32"/>
      <c r="D69" s="32"/>
      <c r="E69" s="32"/>
      <c r="F69" s="32"/>
      <c r="G69" s="36">
        <f>SUM(G68)</f>
        <v>0</v>
      </c>
    </row>
    <row r="70" spans="1:7" s="2" customFormat="1" ht="18" customHeight="1" x14ac:dyDescent="0.25">
      <c r="A70" s="49" t="s">
        <v>145</v>
      </c>
      <c r="B70" s="49"/>
      <c r="C70" s="49"/>
      <c r="D70" s="49"/>
      <c r="E70" s="49"/>
      <c r="F70" s="49"/>
      <c r="G70" s="50">
        <f>SUM(G68,G60:G64,G54:G55,G49:G51,G44,G39,G34,G31,G25:G26,G17:G20,G13:G14)</f>
        <v>0</v>
      </c>
    </row>
    <row r="71" spans="1:7" s="2" customFormat="1" ht="18" customHeight="1" x14ac:dyDescent="0.25">
      <c r="A71" s="51" t="s">
        <v>146</v>
      </c>
      <c r="B71" s="51"/>
      <c r="C71" s="51"/>
      <c r="D71" s="51"/>
      <c r="E71" s="51"/>
      <c r="F71" s="51"/>
      <c r="G71" s="52">
        <f>G70*23%</f>
        <v>0</v>
      </c>
    </row>
    <row r="72" spans="1:7" s="2" customFormat="1" ht="18" customHeight="1" thickBot="1" x14ac:dyDescent="0.3">
      <c r="A72" s="53" t="s">
        <v>147</v>
      </c>
      <c r="B72" s="53"/>
      <c r="C72" s="53"/>
      <c r="D72" s="53"/>
      <c r="E72" s="53"/>
      <c r="F72" s="53"/>
      <c r="G72" s="54">
        <f>G70+G71</f>
        <v>0</v>
      </c>
    </row>
  </sheetData>
  <mergeCells count="54">
    <mergeCell ref="A71:F71"/>
    <mergeCell ref="A72:F72"/>
    <mergeCell ref="C53:G53"/>
    <mergeCell ref="A56:F56"/>
    <mergeCell ref="A57:F57"/>
    <mergeCell ref="C58:G58"/>
    <mergeCell ref="C59:G59"/>
    <mergeCell ref="A70:F70"/>
    <mergeCell ref="C43:G43"/>
    <mergeCell ref="A69:F69"/>
    <mergeCell ref="A66:F66"/>
    <mergeCell ref="A65:F65"/>
    <mergeCell ref="C67:G67"/>
    <mergeCell ref="A45:F45"/>
    <mergeCell ref="A46:F46"/>
    <mergeCell ref="C47:G47"/>
    <mergeCell ref="C48:G48"/>
    <mergeCell ref="A52:F52"/>
    <mergeCell ref="A36:F36"/>
    <mergeCell ref="C37:G37"/>
    <mergeCell ref="C38:G38"/>
    <mergeCell ref="A40:F40"/>
    <mergeCell ref="A41:F41"/>
    <mergeCell ref="C42:G42"/>
    <mergeCell ref="A28:F28"/>
    <mergeCell ref="C29:G29"/>
    <mergeCell ref="C30:G30"/>
    <mergeCell ref="A32:F32"/>
    <mergeCell ref="C33:G33"/>
    <mergeCell ref="A35:F35"/>
    <mergeCell ref="C16:G16"/>
    <mergeCell ref="A21:F21"/>
    <mergeCell ref="A22:F22"/>
    <mergeCell ref="C23:G23"/>
    <mergeCell ref="C24:G24"/>
    <mergeCell ref="A27:F27"/>
    <mergeCell ref="A8:B8"/>
    <mergeCell ref="C8:G8"/>
    <mergeCell ref="A9:G9"/>
    <mergeCell ref="C12:G12"/>
    <mergeCell ref="C11:G11"/>
    <mergeCell ref="A15:F15"/>
    <mergeCell ref="A5:B5"/>
    <mergeCell ref="C5:G5"/>
    <mergeCell ref="A6:B6"/>
    <mergeCell ref="C6:G6"/>
    <mergeCell ref="A7:B7"/>
    <mergeCell ref="C7:G7"/>
    <mergeCell ref="A1:G1"/>
    <mergeCell ref="A2:G2"/>
    <mergeCell ref="A3:B3"/>
    <mergeCell ref="C3:G3"/>
    <mergeCell ref="A4:B4"/>
    <mergeCell ref="C4:G4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Tomek</cp:lastModifiedBy>
  <cp:lastPrinted>2019-11-29T11:11:52Z</cp:lastPrinted>
  <dcterms:created xsi:type="dcterms:W3CDTF">2019-11-29T11:01:37Z</dcterms:created>
  <dcterms:modified xsi:type="dcterms:W3CDTF">2019-11-29T11:38:37Z</dcterms:modified>
</cp:coreProperties>
</file>