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42.02.2018 - ul. Osiecka\271.03.2019 - przetarg Roboty budowlane\zapytania i modyfikacja nr 2\"/>
    </mc:Choice>
  </mc:AlternateContent>
  <xr:revisionPtr revIDLastSave="0" documentId="13_ncr:1_{EBB0CCF9-778B-427F-AE60-60EEBF66DD0A}" xr6:coauthVersionLast="40" xr6:coauthVersionMax="40" xr10:uidLastSave="{00000000-0000-0000-0000-000000000000}"/>
  <bookViews>
    <workbookView xWindow="-96" yWindow="-96" windowWidth="23232" windowHeight="12552" tabRatio="695" xr2:uid="{00000000-000D-0000-FFFF-FFFF00000000}"/>
  </bookViews>
  <sheets>
    <sheet name="Drogi " sheetId="83" r:id="rId1"/>
    <sheet name="Materiał na przejazd" sheetId="110" r:id="rId2"/>
    <sheet name="Kanalizacja deszczowa" sheetId="99" r:id="rId3"/>
    <sheet name="Teletechnika" sheetId="97" r:id="rId4"/>
    <sheet name="Oświetlenia uliczne" sheetId="98" r:id="rId5"/>
  </sheets>
  <definedNames>
    <definedName name="a" localSheetId="0">'Drogi '!#REF!</definedName>
    <definedName name="a" localSheetId="4">'Oświetlenia uliczne'!#REF!</definedName>
    <definedName name="a" localSheetId="3">Teletechnika!#REF!</definedName>
    <definedName name="b" localSheetId="0">'Drogi '!#REF!</definedName>
    <definedName name="b" localSheetId="4">'Oświetlenia uliczne'!#REF!</definedName>
    <definedName name="b" localSheetId="3">Teletechnika!#REF!</definedName>
    <definedName name="bnsdfbsdifbsd" localSheetId="0">#REF!</definedName>
    <definedName name="bnsdfbsdifbsd" localSheetId="2">#REF!</definedName>
    <definedName name="bnsdfbsdifbsd" localSheetId="4">#REF!</definedName>
    <definedName name="bnsdfbsdifbsd" localSheetId="3">#REF!</definedName>
    <definedName name="bnsdfbsdifbsd">#REF!</definedName>
    <definedName name="dane" localSheetId="0">#REF!</definedName>
    <definedName name="dane" localSheetId="2">#REF!</definedName>
    <definedName name="dane" localSheetId="4">#REF!</definedName>
    <definedName name="dane" localSheetId="3">#REF!</definedName>
    <definedName name="dane">#REF!</definedName>
    <definedName name="Excel_BuiltIn_Print_Area_1" localSheetId="0">#REF!</definedName>
    <definedName name="Excel_BuiltIn_Print_Area_1" localSheetId="2">#REF!</definedName>
    <definedName name="Excel_BuiltIn_Print_Area_1" localSheetId="4">#REF!</definedName>
    <definedName name="Excel_BuiltIn_Print_Area_1" localSheetId="3">#REF!</definedName>
    <definedName name="Excel_BuiltIn_Print_Area_1">#REF!</definedName>
    <definedName name="kan" localSheetId="0">#REF!</definedName>
    <definedName name="kan" localSheetId="2">#REF!</definedName>
    <definedName name="kan" localSheetId="4">#REF!</definedName>
    <definedName name="kan" localSheetId="3">#REF!</definedName>
    <definedName name="kan">#REF!</definedName>
    <definedName name="Kanaliza" localSheetId="2">'Kanalizacja deszczowa'!$A$8:$E$115</definedName>
    <definedName name="kurs">4.2735</definedName>
    <definedName name="_xlnm.Print_Area" localSheetId="0">'Drogi '!$A$1:$E$91</definedName>
    <definedName name="_xlnm.Print_Area" localSheetId="4">'Oświetlenia uliczne'!$A$1:$E$68</definedName>
    <definedName name="_xlnm.Print_Area" localSheetId="3">Teletechnika!$A$1:$E$35</definedName>
    <definedName name="_xlnm.Print_Titles" localSheetId="0">'Drogi '!$4:$6</definedName>
    <definedName name="_xlnm.Print_Titles" localSheetId="2">'Kanalizacja deszczowa'!$4:$6</definedName>
    <definedName name="_xlnm.Print_Titles" localSheetId="4">'Oświetlenia uliczne'!$4:$6</definedName>
    <definedName name="_xlnm.Print_Titles" localSheetId="3">Teletechnika!$4:$6</definedName>
  </definedNames>
  <calcPr calcId="181029" fullPrecision="0"/>
</workbook>
</file>

<file path=xl/calcChain.xml><?xml version="1.0" encoding="utf-8"?>
<calcChain xmlns="http://schemas.openxmlformats.org/spreadsheetml/2006/main">
  <c r="D102" i="99" l="1"/>
  <c r="D40" i="99"/>
  <c r="E51" i="83" l="1"/>
  <c r="E34" i="83" l="1"/>
  <c r="E48" i="83"/>
  <c r="E45" i="83"/>
  <c r="E38" i="83"/>
  <c r="E87" i="83"/>
  <c r="E28" i="83"/>
  <c r="E31" i="83"/>
  <c r="E26" i="83"/>
  <c r="E81" i="83"/>
  <c r="E29" i="83"/>
  <c r="E73" i="83"/>
  <c r="E83" i="83"/>
  <c r="E74" i="83"/>
  <c r="E32" i="83"/>
  <c r="E46" i="83"/>
  <c r="E41" i="83"/>
  <c r="E35" i="83"/>
  <c r="E49" i="83"/>
  <c r="E23" i="83"/>
  <c r="E22" i="83"/>
  <c r="E19" i="83"/>
  <c r="E14" i="8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analiza1" type="6" refreshedVersion="3" background="1" saveData="1">
    <textPr sourceFile="D:\2016 Projekty\14 Osiecka\Obliczenia i kosztorysy\Kanaliza.txt" delimited="0" decimal="," thousands=" " tab="0" delimiter="_x0000_">
      <textFields count="7">
        <textField/>
        <textField position="3"/>
        <textField position="83"/>
        <textField position="91"/>
        <textField position="94"/>
        <textField position="99"/>
        <textField position="109"/>
      </textFields>
    </textPr>
  </connection>
</connections>
</file>

<file path=xl/sharedStrings.xml><?xml version="1.0" encoding="utf-8"?>
<sst xmlns="http://schemas.openxmlformats.org/spreadsheetml/2006/main" count="781" uniqueCount="381">
  <si>
    <t>Oznakowanie poziome</t>
  </si>
  <si>
    <t>Ulepszone podłoże z gruntu stabilizowanego cementem</t>
  </si>
  <si>
    <t xml:space="preserve">Podbudowa z betonu asfaltowego </t>
  </si>
  <si>
    <t>D.05.00.00</t>
  </si>
  <si>
    <t>NAWIERZCHNIE</t>
  </si>
  <si>
    <t>D.05.03.05</t>
  </si>
  <si>
    <t>Nawierzchnia z betonu asfaltowego</t>
  </si>
  <si>
    <t>Warstwa wiążąca</t>
  </si>
  <si>
    <t>Warstwa ścieralna</t>
  </si>
  <si>
    <t>*</t>
  </si>
  <si>
    <t>Lp.</t>
  </si>
  <si>
    <t>Numer</t>
  </si>
  <si>
    <t>Wyszczególnienie</t>
  </si>
  <si>
    <t>Jednostka</t>
  </si>
  <si>
    <t>STWiORB</t>
  </si>
  <si>
    <t>elementów rozliczeniowych</t>
  </si>
  <si>
    <t>Nazwa</t>
  </si>
  <si>
    <t>Ilość</t>
  </si>
  <si>
    <t>szt.</t>
  </si>
  <si>
    <t>D.01.01.01</t>
  </si>
  <si>
    <t>ROBOTY PRZYGOTOWAWCZE</t>
  </si>
  <si>
    <t>D.07.02.01</t>
  </si>
  <si>
    <t>Oznakowanie pionowe</t>
  </si>
  <si>
    <t>Odtworzenie trasy i punktów wysokościowych wraz z obiektami</t>
  </si>
  <si>
    <t xml:space="preserve">Wykonanie wykopów </t>
  </si>
  <si>
    <t>Profilowanie i zagęszczanie podłoża w korycie</t>
  </si>
  <si>
    <t>Podbudowa z kruszywa łamanego stabilizowanego mechanicznie</t>
  </si>
  <si>
    <t>D.08.00.00</t>
  </si>
  <si>
    <t>ELEMENTY ULIC</t>
  </si>
  <si>
    <t>D.08.01.01</t>
  </si>
  <si>
    <t xml:space="preserve">Krawężniki betonowe </t>
  </si>
  <si>
    <t>D.08.03.01</t>
  </si>
  <si>
    <t xml:space="preserve">Obrzeża betonowe </t>
  </si>
  <si>
    <t>D.09.00.00</t>
  </si>
  <si>
    <t>ZIELEŃ DROGOWA</t>
  </si>
  <si>
    <t>D.09.01.01.</t>
  </si>
  <si>
    <t>m2</t>
  </si>
  <si>
    <t>Oznakowanie cienkowarstwowe farbami odblaskowymi</t>
  </si>
  <si>
    <t>km</t>
  </si>
  <si>
    <t>Chodniki z brukowej kostki betonowej</t>
  </si>
  <si>
    <t>D.02.00.00.</t>
  </si>
  <si>
    <t>ROBOTY ZIEMNE</t>
  </si>
  <si>
    <t>D.02.01.01</t>
  </si>
  <si>
    <t>D.04.00.00</t>
  </si>
  <si>
    <t>PODBUDOWY</t>
  </si>
  <si>
    <t>D.04.01.01</t>
  </si>
  <si>
    <t>D.04.04.02</t>
  </si>
  <si>
    <t>Przymocowanie tarcz znaków drogowych</t>
  </si>
  <si>
    <t>m3</t>
  </si>
  <si>
    <t>URZĄDZENIA BEZPIECZEŃSTWA RUCHU</t>
  </si>
  <si>
    <t>D.01.00.00</t>
  </si>
  <si>
    <t>___</t>
  </si>
  <si>
    <t>m</t>
  </si>
  <si>
    <t>szt</t>
  </si>
  <si>
    <t>D.03.02.01</t>
  </si>
  <si>
    <t>Badanie linii kablowej N.N.- kabel 4-żyłowy</t>
  </si>
  <si>
    <t>odc.</t>
  </si>
  <si>
    <t>Zieleń drogowa</t>
  </si>
  <si>
    <t>D.07.00.00</t>
  </si>
  <si>
    <t>D.04.03.01</t>
  </si>
  <si>
    <t>Zakup i przymocowanie tarcz znaków grupy "średnie", folia 2-typu</t>
  </si>
  <si>
    <t>Ścieki uliczne elementów betonowych</t>
  </si>
  <si>
    <t>KANAŁ  DESZCZOWY</t>
  </si>
  <si>
    <t>zestawienie w Projekcie Stałej Organizacji Ruchu</t>
  </si>
  <si>
    <t>Oczyszczenie i skropienie warstw konstrukcyjnych nawierzchni</t>
  </si>
  <si>
    <t>humusowanie terenów na grubość 10 cm łącznie z obsianiem mieszanką traw i pielegnacją</t>
  </si>
  <si>
    <t>ODWODNIENIE DROGI</t>
  </si>
  <si>
    <t>ROBOTY  DROGOWE</t>
  </si>
  <si>
    <t>Frezowanie nawierzchni bitumicznej</t>
  </si>
  <si>
    <t>ROBOTY ROZBIÓRKOWE</t>
  </si>
  <si>
    <t>mb</t>
  </si>
  <si>
    <t>ustawienie krawężnika kamiennego granitowego trapezowego 30x21/15 na ławie betonowej</t>
  </si>
  <si>
    <t xml:space="preserve">Nawierzchnia z kostki kamiennej granitowej </t>
  </si>
  <si>
    <t>Zjazdy</t>
  </si>
  <si>
    <t>Pobocza</t>
  </si>
  <si>
    <t>Usunięcie drzew</t>
  </si>
  <si>
    <t>Usunięcie krzewów</t>
  </si>
  <si>
    <t>D.05.03.11</t>
  </si>
  <si>
    <t>D.01.02.04</t>
  </si>
  <si>
    <t>D.04.07.01.</t>
  </si>
  <si>
    <t>D.05.03.01</t>
  </si>
  <si>
    <t>D.07.01.01.</t>
  </si>
  <si>
    <t>płytki chodnikowe ostrzegawcze STOP</t>
  </si>
  <si>
    <t>Rozebranie oznakowania pionowego</t>
  </si>
  <si>
    <t>słupki do znaków</t>
  </si>
  <si>
    <t>znaki</t>
  </si>
  <si>
    <t>PRZEDMIAR  ROBÓT</t>
  </si>
  <si>
    <t>Urządzenia bezpieczeństwa ruchu</t>
  </si>
  <si>
    <t xml:space="preserve"> ustawienie barier U-12a</t>
  </si>
  <si>
    <t>E-00.00.00, E-00.00.02, E-00.00.01</t>
  </si>
  <si>
    <t>Kopanie rowów dla kabli w sposób mechaniczny w gruncie kat. III-IV</t>
  </si>
  <si>
    <t>Wykopy ręczne wraz z zasypaniem pod szafki</t>
  </si>
  <si>
    <t>Zasypywanie rowów dla kabli wykonanych mechanicznie w gruncie kat. III-IV</t>
  </si>
  <si>
    <t>E-00.00.00, E-00.00.02</t>
  </si>
  <si>
    <t>Nasypanie warstwy piasku na dnie rowu kablowego o szerokości do 0.4 m</t>
  </si>
  <si>
    <t>Ułożenie rur osłonowych z PCW - np. D 50</t>
  </si>
  <si>
    <t>Wykopy pionowe ręczne dla urządzenia przeciskowego wraz z jego zasypaniem w gruncie nienawodnionym kat.III-IV</t>
  </si>
  <si>
    <t>Przewierty mechaniczne dla rury o śr.do 125 mm pod obiektami</t>
  </si>
  <si>
    <t>Przewierty mechaniczne dla rury o śr.do 125 mm pod linią kolejową</t>
  </si>
  <si>
    <t>Układanie kabli o masie do 3.0 kg/m w rurach, pustakach lub kanałach zamkniętych YAKY 4x35mm2</t>
  </si>
  <si>
    <t>Układanie kabli o masie do 2.0 kg/m w rowach kablowych ręcznie YAKY 4x35mm2</t>
  </si>
  <si>
    <t>Układanie kabli o masie do 0.5 kg/m w rowach kablowych ręcznie  YAKY 1x25mm2</t>
  </si>
  <si>
    <t>Układanie kabli o masie do 0.5 kg/m w rurach, pustakach lub kanałach zamkniętych YAKY 1x25mm2</t>
  </si>
  <si>
    <t>Zarobienie na sucho końca kabla 4-żyłowego o przekroju żył do 50 mm2 na napięcie do 1 kV o izolacji i powłoce z tworzyw sztucznych</t>
  </si>
  <si>
    <t>Zarobienie na sucho końca kabla 4-żyłowego istniejącego</t>
  </si>
  <si>
    <t>Zarobienie na sucho końca kabla 1-żyłowego o przekroju żył do 50 mm2 na napięcie do 1 kV o izolacji i powłoce z tworzyw sztucznych</t>
  </si>
  <si>
    <t>Podłączenie przewodów pojedynczych o przekroju żyły do 50 mm2 pod zaciski lub bolce</t>
  </si>
  <si>
    <t>szt.żył</t>
  </si>
  <si>
    <t>Podłączenie przewodów pojedynczych istniejącego kabla o przekroju żyły do 50 mm2 pod zaciski lub bolce</t>
  </si>
  <si>
    <t>Układanie istniejącego kabla wraz z demontażem w rowach kablowych ręcznie (bez S i do R x 1,8)</t>
  </si>
  <si>
    <t>Montaż i stawianie słupów oświetleniowych o masie do 100 kg wg. projektu</t>
  </si>
  <si>
    <t>Montaż przewodów do opraw oświetleniowych - wciąganie w słupy, rury osłonowe i wysięgniki przy wysokości latarń do 10 m</t>
  </si>
  <si>
    <t>kpl.przew.</t>
  </si>
  <si>
    <t>Montaż wysięgników rurowych o masie do 30 kg na słupie - dwuramienny 0,6m 5 stopni, kolor C-0</t>
  </si>
  <si>
    <t>Montaż opraw oświetlenia zewnętrznego na wysięgniku LED 90W 10200 lm 40 LED 700mA barwa NW refraktor 5102 IP66 wg. opracowania</t>
  </si>
  <si>
    <t>Montaż opraw oświetlenia zewnętrznego na wysięgniku LED 90W 10200 lm 40 LED 700mA barwa NW refraktor 5118 IP66 wg. opracowania</t>
  </si>
  <si>
    <t>Montaż opraw oświetlenia zewnętrznego na słupie typu LED 55W 6120 lm 24 LED 700 mA barwa NW refraktor 5144 IP66, wg. opracowania</t>
  </si>
  <si>
    <t>Montaż uziomów poziomych w wykopie o głębokości do 0.6 m; kat.gruntu III</t>
  </si>
  <si>
    <t>Mechaniczne pogrążanie uziomów pionowych prętowych w gruncie kat.III</t>
  </si>
  <si>
    <t>Demontaż słupów oświetleniowych istniejacych</t>
  </si>
  <si>
    <t>Demontaż wysięgników rurowych o masie do 50 kg na słupie</t>
  </si>
  <si>
    <t>Demontaż opraw oświetlenia zewnętrznego na wysięgniku istniejących (bez M)</t>
  </si>
  <si>
    <t>Demontaż przewodów do opraw oświetleniowych - wciąganie w słupy, rury osłonowe i wysięgniki przy wysokości latarń do 10 m</t>
  </si>
  <si>
    <t>Urządzenia rozdzielcze (zestawy) o masie do 20 kg na fundamencie prefabrykowanym - szafka "OS1"</t>
  </si>
  <si>
    <t>kpl.</t>
  </si>
  <si>
    <t>Urządzenia rozdzielcze (zestawy) o masie do 20 kg na fundamencie prefabrykowanym - szafka "OS2"</t>
  </si>
  <si>
    <t>Badania i pomiary instalacji uziemiającej (pierwszy pomiar)</t>
  </si>
  <si>
    <t>Badania i pomiary instalacji uziemiającej (każdy następny pomiar)</t>
  </si>
  <si>
    <t>Pomiar rezystancji izolacji instalacji elektrycznej - obwód 1-fazowy (pomiar pierwszy)</t>
  </si>
  <si>
    <t>pomiar</t>
  </si>
  <si>
    <t>Pomiar rezystancji izolacji instalacji elektrycznej - obwód 1-fazowy (każdy następny pomiar)</t>
  </si>
  <si>
    <t>E-00.00.00, E-00.00.01</t>
  </si>
  <si>
    <t>E-00.00.00, E-00.00.01, E-00.00.02, E-00.00.05</t>
  </si>
  <si>
    <t>Budowa kanalizacji kablowej pierwotnej z rur z tworzyw sztucznych o liczbie warstw 1; liczbie rur 1; liczbie otworów 1. - rura D110</t>
  </si>
  <si>
    <t>Budowa kanalizacji kablowej pierwotnej z rur z tworzyw sztucznych o liczbie warstw 1; liczbie rur 1; liczbie otworów 1. - rura D75</t>
  </si>
  <si>
    <t>E-00.00.00, E-00.00.01, E-00.00.02</t>
  </si>
  <si>
    <t>Wykopy pionowe ręczne dla urządzenia przeciskowego wraz z jego zasypaniem w gruncie nienawodnionym kat.III-IV - roboty obok czynnego pasa jezdni (131-230 poj/h)</t>
  </si>
  <si>
    <t>Przewierty mechaniczne dla rury o śr.do 150 mm pod obiektami</t>
  </si>
  <si>
    <t>KNR 5-01 0401-03</t>
  </si>
  <si>
    <t>Budowa studni kablowych prefabrykowanych rozdzielczych SK-2 dwuelementowych w gruncie kat.IV</t>
  </si>
  <si>
    <t>stud.</t>
  </si>
  <si>
    <t>E-00.00.00, E-00.00.05</t>
  </si>
  <si>
    <t>Budowa studni kablowych prefabrykowanych rozdzielczych SK-2 wieloelementowych w gruncie kat.III</t>
  </si>
  <si>
    <t>Budowa studni kablowych prefabrykowanych rozdzielczych SK-1 dwuelementowych w gruncie kat.III (analogia)</t>
  </si>
  <si>
    <t>Ręczne wciąganie rur kanalizacji wtórnej w otwór wolny - (analogia) D110</t>
  </si>
  <si>
    <t>Uszczelnienie otworów kanalizacji pierwotnej uszczelkami z pianką poliuretanową - 1 rura lub kabel w otworze</t>
  </si>
  <si>
    <t>otw.</t>
  </si>
  <si>
    <t>Wciąganie kabli światłowod.do kanal.wciagarką mechan.z rejestratorem siły - kabel w odcinkach o dł. 2 km</t>
  </si>
  <si>
    <t>Montaż skrzynek zapasów kabli światłowodowych, montaż w studni</t>
  </si>
  <si>
    <t>Montaż elementów systemu telewizji użytkowej - kamera TVU zewnętrzna - stacjonarna do tablic rejestracyjnych</t>
  </si>
  <si>
    <t>Montaż i stawianie słupów oświetleniowych o masie do 100 kg</t>
  </si>
  <si>
    <t>Montaż złączy  w kanalizacji , mufa zapinana, jeden spajany światłowód</t>
  </si>
  <si>
    <t>złącze</t>
  </si>
  <si>
    <t>Pomiary reflektometryczne linii światłowodowych, pomiary końcowe odcinka regeneratorowego z przełącznicy, dodatek za każdy następny zmierzony światłowód</t>
  </si>
  <si>
    <t>odcinek</t>
  </si>
  <si>
    <t>Geodezja, oznakowanie robót.</t>
  </si>
  <si>
    <t>TOM 6 - ELEKTROENERGETYKA - OŚWIETLENIE ULICZNE</t>
  </si>
  <si>
    <t>TOM 5 - TELETECHNIKA</t>
  </si>
  <si>
    <t>TELETECHNIKA</t>
  </si>
  <si>
    <t>D.01.02.01</t>
  </si>
  <si>
    <t>D.02.03.01b</t>
  </si>
  <si>
    <t>D.04.05.01</t>
  </si>
  <si>
    <t>D.04.06.01b</t>
  </si>
  <si>
    <t>D.05.03.13a</t>
  </si>
  <si>
    <t>D.07.06.02</t>
  </si>
  <si>
    <t>D.08.02.02</t>
  </si>
  <si>
    <t>D.08.05.06a</t>
  </si>
  <si>
    <t>D.03.01.04</t>
  </si>
  <si>
    <t>D.06.03.01</t>
  </si>
  <si>
    <t>D.05.03.05b</t>
  </si>
  <si>
    <t>ponad 1 km, przy przewozie po drogach o nawierzchni utwardzonej, gruntu kat.I-IV,</t>
  </si>
  <si>
    <t>dwustronnej obudowy metalowej skrzyniowej (boks) - wykopy o gł. do 3,0 m</t>
  </si>
  <si>
    <t>uprzednio zmagazynowanej w hałdach,z transportem urobku samochodami</t>
  </si>
  <si>
    <t>samowył.na odl.do 1 km, w gruncie kat.I-III</t>
  </si>
  <si>
    <t>(grunt rodzimy o strukturze piasku)</t>
  </si>
  <si>
    <t>zmagazynowanej w hałdach,z transportem urobku samochodami samowył.na</t>
  </si>
  <si>
    <t>odl.do 1 km, w gruncie kat.I-III</t>
  </si>
  <si>
    <t>obiektowych, w gruncie kat.I-II, z zagęszczeniem mechanicznym ubijakam</t>
  </si>
  <si>
    <t>piasku z odkładu</t>
  </si>
  <si>
    <t>dwudzielnej Fi-100-mm (podwieszenie pasowe)</t>
  </si>
  <si>
    <t>głębokości: 4,0 m - wraz z pracą agregatu pompowego i igłofiltrów oraz</t>
  </si>
  <si>
    <t>odprowadzeniem pompowanej wody do odbiorników</t>
  </si>
  <si>
    <t>średnicy 500 mm, SN 8kN/m2</t>
  </si>
  <si>
    <t>średnicy 400 mm, SN 8kN/m2</t>
  </si>
  <si>
    <t>średnicy 315 mm, SN 8kN/m2</t>
  </si>
  <si>
    <t>średnicy 160 mm, SN 8kN/m2</t>
  </si>
  <si>
    <t>/kształtki łącznie z uszczelką/, o średnicy zewnętrznej: 315 mm - trójniki 315/160</t>
  </si>
  <si>
    <t>łączonych na uszczelkę gumową, z prefabrykowaną kinetą stanowiącą</t>
  </si>
  <si>
    <t>monolityczną konstrukcje z dennicą i osadzonymi przejściami szczelnymi ,</t>
  </si>
  <si>
    <t>wysokość studni ponad 1,0 m do 1,5 m - właz żeliwny okrągły 600 mm z</t>
  </si>
  <si>
    <t>wypełnieniem betonowym kl. D400 - z podłączeniem przewodów</t>
  </si>
  <si>
    <t>wysokość studni ponad 1,5 m do 2,0 m - właz żeliwny okrągły 600 mm z</t>
  </si>
  <si>
    <t>szczelnymi , wysokość studni ponad 2,5 m do 3,0 m - wpust żeliwny kl. D400 -</t>
  </si>
  <si>
    <t>z podłączeniem przewodów</t>
  </si>
  <si>
    <t>monolityczną konstrukcje z dennicą,, i osadzonymi przejściami szczelnymi,</t>
  </si>
  <si>
    <t>wysokość studni ponad 2,0 m do 2,5 m - właz żeliwny z wypełnieniem</t>
  </si>
  <si>
    <t>betonowym D400 (kinety wg zestawienia studni)</t>
  </si>
  <si>
    <t>dokumentacją</t>
  </si>
  <si>
    <t>kat. I-III, uprzednio odspojonego, w przedziałach ponad 30 do 100 m, spycharkami</t>
  </si>
  <si>
    <t>74 kW /100 KM/</t>
  </si>
  <si>
    <t>wyprofilowaniem spadków</t>
  </si>
  <si>
    <t>odkładu (40%), piasku średniego (30%) - do humusowania</t>
  </si>
  <si>
    <t>substancji żelujących,klejących i nawozów/ - zawiesina nanoszona pod wysokim</t>
  </si>
  <si>
    <t>ciśnieniem przy użyciu specjalistycznego hydrosiewnika.</t>
  </si>
  <si>
    <t>wykopu , osadzenie</t>
  </si>
  <si>
    <t>parametrami technicznymi zawartymi w projekcie budowlanym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</si>
  <si>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</si>
  <si>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</si>
  <si>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</si>
  <si>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</si>
  <si>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</si>
  <si>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</si>
  <si>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</si>
  <si>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</si>
  <si>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</si>
  <si>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</si>
  <si>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</si>
  <si>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</si>
  <si>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</si>
  <si>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</si>
  <si>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</si>
  <si>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</si>
  <si>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</si>
  <si>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</si>
  <si>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</si>
  <si>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</si>
  <si>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</si>
  <si>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</si>
  <si>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</si>
  <si>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</si>
  <si>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</si>
  <si>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</si>
  <si>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</si>
  <si>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Montaż kompletnej studni betonowej Dn 1200 mm z kręgów (beton min. C40/50) 1,00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</si>
  <si>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</si>
  <si>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</si>
  <si>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</si>
  <si>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</si>
  <si>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</si>
  <si>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</si>
  <si>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</si>
  <si>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</si>
  <si>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</si>
  <si>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</si>
  <si>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</si>
  <si>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</si>
  <si>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</si>
  <si>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Mechaniczne przygotowanie mieszanek z: torfu (30%), ziemi żyznej /urodzajnej/ z</t>
  </si>
  <si>
    <t>41.</t>
  </si>
  <si>
    <t>42.</t>
  </si>
  <si>
    <t>43.</t>
  </si>
  <si>
    <t>Hydrosiew /wodną mieszaniną nasion traw z dodatkiem stabilizatora celulozowego,</t>
  </si>
  <si>
    <t xml:space="preserve">Roboty ziemne wykonywane koparkami , z transportem urobku samochodami </t>
  </si>
  <si>
    <t>Umocnienie pionowych ścian wykopów liniowych w gruncie kat. I - IV, za pomocą</t>
  </si>
  <si>
    <t>Dowóz do podsypek - Roboty ziemne wykonywane koparkami , w ziemi</t>
  </si>
  <si>
    <t>samowyładowczymi na odległość do 1 km, /grunt kat. III-IV / - wywóz na wysypisko</t>
  </si>
  <si>
    <t>kpl</t>
  </si>
  <si>
    <t>100 m2</t>
  </si>
  <si>
    <t>Nakłady uzupełniające za każdy dalszy rozpoczęty 1 km odległości transportu</t>
  </si>
  <si>
    <t>samochodami samowyładowczymi - wywóz gruntu i gruzu na wysypisko (łącznie z opłatami)</t>
  </si>
  <si>
    <t>Wykonanie podsypki, w warstwach o grubości: 20 cm - grubość podłoża: 20 cm</t>
  </si>
  <si>
    <t>Dowóz do zasypek - Roboty ziemne wykonywane koparkami , w ziemi uprzednio</t>
  </si>
  <si>
    <t>Zasypanie wykopów fundament.podłużnych,punktowych, rowów, wykopów</t>
  </si>
  <si>
    <t>i grub.zagęszczanej warstwy max 30 cm - zasypka gruntem rodzimym o strukturze</t>
  </si>
  <si>
    <t xml:space="preserve">Układanie w wykopie rur ochronnych o średnicy: 100 mm </t>
  </si>
  <si>
    <t xml:space="preserve">Montaż i demontaż kładki inwentaryzowanej nad wykopem - dla ruchu pieszego </t>
  </si>
  <si>
    <t xml:space="preserve">Montaż konstrukcji podwieszeń kabli energetycznych - za pomocą rury PE </t>
  </si>
  <si>
    <t>Montaż konstrukcji podwieszeń rurociągów gazowych</t>
  </si>
  <si>
    <t>Montaż konstrukcji podwieszeń rurociągów instalacji wodociągowej</t>
  </si>
  <si>
    <t>Demontaż konstr.podwieszeń rurociągów i kanałów</t>
  </si>
  <si>
    <t>Igłofiltry o średnicy do 50 mm, wpłukiwane bezpośrednio w grunt, bez obsypki, do</t>
  </si>
  <si>
    <t>Kanały z rur kanalizacyjnych PP , o średnicy 600 mm,</t>
  </si>
  <si>
    <t>Kanały z rur kanalizacyjnych kielichowych PCW /rury łącznie z uszczelką/, o</t>
  </si>
  <si>
    <t>Ułożenie kształtek PCW, kanalizacyjnych dwukielichowych, łączonych na wcisk</t>
  </si>
  <si>
    <t>/kształtki łącznie z uszczelką/, o średnicy zewnętrznej: 400 mm - trójniki redukcyjny 400/160</t>
  </si>
  <si>
    <t>łaczonych na uszczelkę gumową, z osadnikiem i osadzonymi przejściami</t>
  </si>
  <si>
    <t>Montaż kompletnej studni betonowej Dn 1000 mm z kręgów (beton min C40/50)</t>
  </si>
  <si>
    <t>Powykonawcza inspekcja kanałów ulicznych grawitacyjnych za pomocą kamer - z</t>
  </si>
  <si>
    <t>Wpięcie przykanalików Dn 160mm do studni Dn 500mm - wpustów deszczowych</t>
  </si>
  <si>
    <t>z sadnikiem</t>
  </si>
  <si>
    <t>Studzienki ściekowe uliczne betonowe z gotowych elementów, o średnicy 500 mm:</t>
  </si>
  <si>
    <t>przemieszczeniem humusu na odległość do 30 m, przy grubości warstwy: do 20 cm</t>
  </si>
  <si>
    <t>Mechaniczne plantowanie terenu równiarkami samojezdnymi, grunt kat. I-II - z</t>
  </si>
  <si>
    <t>Usunięcie warstwy ziemi urodzajnej (humusu), za pomocą spycharek, z</t>
  </si>
  <si>
    <t>Nakłady dodatkowe za każde rozpoczęte 10 m odległości przemieszczenia gruntu</t>
  </si>
  <si>
    <t>0.60 m3, w gruncie kategorii I-II</t>
  </si>
  <si>
    <t>Wykopy rowów melioracyjnych wykonyw.koparkami podsiębier. o pojemn.łyżki</t>
  </si>
  <si>
    <t xml:space="preserve">Humusowanie skarp i dna warstwą 20cm /mieszanka humusowa/ </t>
  </si>
  <si>
    <t>Rozładunek prefabrykowanych żelbetowych wylotów do rowu, transport do</t>
  </si>
  <si>
    <t>Zakup i dostawa prefabrykowanych żelbetowych wylotów do rowu zgodnie z</t>
  </si>
  <si>
    <t xml:space="preserve">Frezowanie nawierzchni bitumicznej na gr. 3,0 cm  </t>
  </si>
  <si>
    <t>Frezowanie nawierzchni bitumicznej na gr. 15,0 cm
19476-558=</t>
  </si>
  <si>
    <t>Rozebranie  krawężników betonowych ze ściekiem przykrawężnikowym na ławie betonowej z oporem</t>
  </si>
  <si>
    <t>Rozebranie  wysepek z kostki betonowej na podbudowie betonowej z odwiezeniem na plac zamawiającego</t>
  </si>
  <si>
    <t>Rozebranie nawierzchni z płyt typu YOMB
34x5.0</t>
  </si>
  <si>
    <t>Rozebranie podbudowy kamiennej grubości średnio 25 cm z odwieziem i utylizacją
19476-558+478 (wysepki)+5533,4 (ścieżka rowerowa)=</t>
  </si>
  <si>
    <t>Oczyszczenie rowów przydrożnych
710+2810-1365</t>
  </si>
  <si>
    <t xml:space="preserve">Podbudowa zasadnicza z betonu klasy C16/20   </t>
  </si>
  <si>
    <t>warstwa ścieralna z mieszanki mineralno-asfaltowej SMA 11 grubości warstwy 4 cm 
1890+23804+3286</t>
  </si>
  <si>
    <t>Dolna warstwa podbudowy zasadniczej z kruszywa łamanego 0/31,5, stabilizowanego mechanicznie grubość warstwy 20cm
23804+1335*0,36+3286+411*0,72</t>
  </si>
  <si>
    <t>Górna warstwa podbudowy zasadniczej z BA AC 22P35/50 grubości 10 cm
23804+1335*0,16+3286+411*0,32</t>
  </si>
  <si>
    <t>warstwa wiążąca z betonu asfaltowego 16W  PMB 25/25-60 o grubości 6 cm
23804+1335*0,06+3286+411*0,12</t>
  </si>
  <si>
    <t>ustawienie krawężnika kamiennego granitowego peronowego na ławie betonowej</t>
  </si>
  <si>
    <t xml:space="preserve">ustawienie krawężników kamiennych granitowych 15x30 na ławie betonowej z oporem   </t>
  </si>
  <si>
    <t>ustawienie krawężników betonowych najazdowych 15x22 na ławie betonowej z oporem
284,5+12</t>
  </si>
  <si>
    <t>ułożenie ścieku szerokości 20 cm z dwóch rzędów kostki betonowej grubości 8 cm na ławie betonowej i podsypce cementowo - piaskowej
320+2911</t>
  </si>
  <si>
    <t>ustawienie krawężników betonowych o wym. 15x30 cm na ławie betonowej z betonu B-15 z oporem i podsypce cement - piaskowej 1:4 gr. 3 cm
2911+286</t>
  </si>
  <si>
    <t>ustawienie obrzeży betonowych 8x30 cm na podsypce cement. - piaskowej 1:4 grub. 3 cm
4587,6+81</t>
  </si>
  <si>
    <t>profilowanie i zagęszczanie podłoża pod warstwy konstrukcyjne 
35869+3582</t>
  </si>
  <si>
    <t>oczyszczenie i skropienie warstw konstrukcyjnych bitumicznych nawierzchni emulsją asfaltową  
27435+27219+852,1+28980+6353,6+1899</t>
  </si>
  <si>
    <t>umocnienie poboczy mieszanką mineralną   
(2810-1365+2810-2100)*1,25</t>
  </si>
  <si>
    <t xml:space="preserve">warstwa wiążąca z betonu asfaltowego 16W  50/70 o grubości 5 cm   </t>
  </si>
  <si>
    <t xml:space="preserve">warstwa o grubości 10 cm, C3/4  (stabizacja gruntu z betoniarni)   </t>
  </si>
  <si>
    <t>Podbudowa zasadnicza z kruszywa łamanego stabilizowanego mechanicznie grubosci 15 cm</t>
  </si>
  <si>
    <t xml:space="preserve">Podbudowa zasadnicza z kruszywa łamanego stabilizowanego mechanicznie grubości 10 cm  </t>
  </si>
  <si>
    <t>warstwa ścieralna z BA AC 8 S 50/70 grubości warstwy 5cm
5501,5+852,1+61 zjazdy</t>
  </si>
  <si>
    <t>ułożenie chodników z kostki brukowej (szarej) grub. 8 cm na podsypce cementowo - piaskowej 1:4 grub. 3 cm</t>
  </si>
  <si>
    <t>tarcze znaków</t>
  </si>
  <si>
    <t>ustawienie słupków stalowych do znaków</t>
  </si>
  <si>
    <t>odtworzenie trasy i punktów wysokościowych: drogi i obiekty</t>
  </si>
  <si>
    <t xml:space="preserve">ułożenie rur  średnicy 600 mm pod zjazdami </t>
  </si>
  <si>
    <t>Spawanie światłowodów</t>
  </si>
  <si>
    <t>Próby funkcjonowania elementów systemu telewizji użytkowej - kamera TVU</t>
  </si>
  <si>
    <t>Dodatek za utrudnienia przy montażu elementów systemu TVU - wysokość powyżej 4 m</t>
  </si>
  <si>
    <t>Montaż zasilacza do 12 V DC/80 W</t>
  </si>
  <si>
    <t>Montaż elementów systemu telewizji użytkowej - kamera TVU zewnętrzna - szybkoobrotowa</t>
  </si>
  <si>
    <t>Montaż elementów systemu telewizji użytkowej - nadajnik/odbiornik transmisji światłowodowej sygnałów video - wyposażenie szafek teletechnicznych STB BOX</t>
  </si>
  <si>
    <t>Montaż skrzynek teletechnicnych na słupach oświetleniowych</t>
  </si>
  <si>
    <t>E-00.00.00, E-00.00.02, E-00.00.03</t>
  </si>
  <si>
    <t>E-00.00.00,  E-00.00.03</t>
  </si>
  <si>
    <t>Demontaż przewodów do opraw oświetleniowych - wciąganie w słupy i rury osłonowe przy wysokości latarń do 4 m bez wysięgnika</t>
  </si>
  <si>
    <t>Demontaż opraw oświetlenia zewnętrznego przejść (bez M)</t>
  </si>
  <si>
    <t>Montaż i stawianie słupów oświetleniowych o masie do 100 kg (z demontażu - bez M)</t>
  </si>
  <si>
    <t>Demontaż słupów oświetleniowych przejść istniejacych</t>
  </si>
  <si>
    <t>Montaż opraw oświetlenia zewnętrznego na wysięgniku LED 24W 1950 lm  barwa 3500K  barwa obudowy C-65, IP66 wg. opracowania</t>
  </si>
  <si>
    <t>Montaż wysięgników rurowych o masie do 15 kg na słupie - 0,6 m kat 5 stopni, kolor C-65</t>
  </si>
  <si>
    <t>Montaż wysięgników rurowych o masie do 15 kg na słupie - 1,0 m kat 5 stopni, kolor C-0</t>
  </si>
  <si>
    <t>Montaż przewodów do opraw oświetleniowych - wciąganie w słupy, rury osłonowe i wysięgniki przy wysokości latarń do 7 m</t>
  </si>
  <si>
    <t>Montaż przewodów do opraw oświetleniowych - wciąganie w słupy i rury osłonowe przy wysokości latarń do 5 m bez wysięgnika (analogia)</t>
  </si>
  <si>
    <t>Montaż i stawianie słupów oświetleniowych aluminiowych o masie do 100 kg wg. projektu</t>
  </si>
  <si>
    <t>Układanie kabli o masie do 0.5 kg/m w słupach YKY 3x6mm2</t>
  </si>
  <si>
    <t>Układanie kabli o masie do 0.5 kg/m w rurach, pustakach lub kanałach zamkniętych YKY 3x6mm2</t>
  </si>
  <si>
    <t>Układanie kabli o masie do 0.5 kg/m w rowach kablowych ręcznie  YKY 3x6mm2</t>
  </si>
  <si>
    <t>Układanie kabli o masie do 0.5 kg/m w słupach i szafkach YAKY 1x25mm2</t>
  </si>
  <si>
    <t>Układanie kabli o masie do 3.0 kg/m w słupach i szafkach YAKY 4x35mm2</t>
  </si>
  <si>
    <t>Ułożenie rur osłonowych z PCW - np. D 110</t>
  </si>
  <si>
    <t>Przebudowa ulicy Osieckiej - drogi wojewódzkiej nr 432
w granicach miasta Leszna</t>
  </si>
  <si>
    <t>nawierzchnia z kostki kamiennej granitowej 14x14 z wypełnieniem spoin fugą  żywiczną  
651,5 zatoki + 512 wyspy</t>
  </si>
  <si>
    <t>Dn100mm - Dn150mm</t>
  </si>
  <si>
    <t>Układanie w wykopie rur ochronnych o średnicy:</t>
  </si>
  <si>
    <t>wysokość studni ponad 1,5 m do 2,0 m - właz żeliwny z wypełnieniem</t>
  </si>
  <si>
    <t>Montaż kompletnej studni betonowej Dn 1500 mm z kręgów (beton min. C40/50) 1,00</t>
  </si>
  <si>
    <t>wysokość studni ponad 2,5 m do 3,0 m - właz żeliwny z wypełnieniem</t>
  </si>
  <si>
    <t>wysokość studni ponad 1,0 m do 1,5 m - właz żeliwny z wypełnieniem</t>
  </si>
  <si>
    <t>wypełnieniem betonowym kl. D400 - z podłączeniem przewodów. Adaptacja dwóch studni istniejących</t>
  </si>
  <si>
    <t>średnicy 250 mm, SN 8kN/m2</t>
  </si>
  <si>
    <t>wykonanie wykopów z gruncie kat. I-IV z odwiezieniem urobku na odkład wraz z utylizacją
pod istniejącą nawierzchnią 17062*0,45+5533,4*0,20+2414*0,15=9146,7
poszerzenia (9278,1+(2400-211,13)*0,35)*0,85+ (872,1+411*0,72)*0,55=9180</t>
  </si>
  <si>
    <t>Ułożenie geotkaniny o wytrzymałości 60/60 kN/m  
23804+(2400-211,13)*0,7+3286+411*0,72+ 852,1+5501,5+597,3</t>
  </si>
  <si>
    <t>warstwa o grubości 15 cm, o C3/4 (stabilizacja gruntu z betoniarni)  
23804+(2400-211,13)*0,7+3286+411*0,72+ 852,1+597,3+61 (zjazdy)</t>
  </si>
  <si>
    <t>Wykonanie nasadzeń kompensujących</t>
  </si>
  <si>
    <t>PRZEDMIAR ROBÓT</t>
  </si>
  <si>
    <t>Przebudowa ulicy Osieckiej - drogi wojewódzkiej nr 432 
w granicach miasta Leszna</t>
  </si>
  <si>
    <t>OŚWIETLENIE  ULICZNE</t>
  </si>
  <si>
    <t>Nazwa elementu</t>
  </si>
  <si>
    <t>Płyta przejazdowa wewnętrzna</t>
  </si>
  <si>
    <t>Płyta przejazdowa wewnętrzna skrajna</t>
  </si>
  <si>
    <t>Płyta przejazdowa zewnętrzna</t>
  </si>
  <si>
    <t>Belka podporowa zewnętrzna 2,4 m</t>
  </si>
  <si>
    <t>Belka podporowa zewnętrzna 1,8 m</t>
  </si>
  <si>
    <t>Amortyzator wewnętrzny</t>
  </si>
  <si>
    <t>Amortyzator zewnętrzny</t>
  </si>
  <si>
    <t>Pas uszczelniający</t>
  </si>
  <si>
    <t>Pas amortyzujący</t>
  </si>
  <si>
    <t>Wkręt 42R wydłużony</t>
  </si>
  <si>
    <t>Podkładka stalowa</t>
  </si>
  <si>
    <t>Pierścień sprężysty</t>
  </si>
  <si>
    <t>Korek poliuretanowy</t>
  </si>
  <si>
    <t>Uchwyt oporowy</t>
  </si>
  <si>
    <t>MATERIAŁY NA PRZEJAZD KOLEJOWO-DROGOWY</t>
  </si>
  <si>
    <r>
      <rPr>
        <sz val="8"/>
        <color rgb="FFFF0000"/>
        <rFont val="Verdana"/>
        <family val="2"/>
        <charset val="238"/>
      </rPr>
      <t>Wzmocnienie podłoża</t>
    </r>
    <r>
      <rPr>
        <sz val="8"/>
        <rFont val="Verdana"/>
        <family val="2"/>
        <charset val="238"/>
      </rPr>
      <t xml:space="preserve"> </t>
    </r>
    <r>
      <rPr>
        <strike/>
        <sz val="8"/>
        <rFont val="Verdana"/>
        <family val="2"/>
        <charset val="238"/>
      </rPr>
      <t xml:space="preserve">gruntowego kruszywem stabilizowanym mechanicznie grubości 20 cm </t>
    </r>
    <r>
      <rPr>
        <sz val="8"/>
        <rFont val="Verdana"/>
        <family val="2"/>
        <charset val="238"/>
      </rPr>
      <t xml:space="preserve">
852,1+5501,5</t>
    </r>
  </si>
  <si>
    <r>
      <rPr>
        <sz val="8"/>
        <color rgb="FFFF0000"/>
        <rFont val="Verdana"/>
        <family val="2"/>
        <charset val="238"/>
      </rPr>
      <t>Wzmocnienie podłoża</t>
    </r>
    <r>
      <rPr>
        <sz val="8"/>
        <rFont val="Verdana"/>
        <family val="2"/>
        <charset val="238"/>
      </rPr>
      <t xml:space="preserve"> </t>
    </r>
    <r>
      <rPr>
        <strike/>
        <sz val="8"/>
        <rFont val="Verdana"/>
        <family val="2"/>
        <charset val="238"/>
      </rPr>
      <t>gruntowego kruszywem stabilizowanym mechanicznie grubosci 30 cm</t>
    </r>
    <r>
      <rPr>
        <sz val="8"/>
        <rFont val="Verdana"/>
        <family val="2"/>
        <charset val="238"/>
      </rPr>
      <t xml:space="preserve">
23804+(2400-211,13)*0,7+3286+411*0,72+597,3+ pierścień ronda 88*2+26*5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</si>
</sst>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z_ł_-;\-* #,##0.00\ _z_ł_-;_-* &quot;-&quot;??\ _z_ł_-;_-@_-"/>
    <numFmt numFmtId="164" formatCode="#,##0.00&quot;,     &quot;;\-#,##0.00&quot;,     &quot;;&quot; -&quot;#&quot;      &quot;;@\ "/>
    <numFmt numFmtId="165" formatCode="#,##0_ ;[Red]\-#,##0\ "/>
    <numFmt numFmtId="166" formatCode="#,##0&quot; F&quot;_);[Red]\(#,##0&quot; F&quot;\)"/>
    <numFmt numFmtId="167" formatCode="#,##0.00&quot; F&quot;_);[Red]\(#,##0.00&quot; F&quot;\)"/>
  </numFmts>
  <fonts count="54">
    <font>
      <sz val="10"/>
      <name val="Arial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0"/>
      <name val="Arial CE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</font>
    <font>
      <sz val="10"/>
      <name val="Helv"/>
      <charset val="238"/>
    </font>
    <font>
      <sz val="10"/>
      <name val="MS Sans Serif"/>
      <family val="2"/>
      <charset val="238"/>
    </font>
    <font>
      <sz val="10"/>
      <name val="Pl Courier New"/>
    </font>
    <font>
      <sz val="10"/>
      <name val="Arial"/>
      <family val="2"/>
      <charset val="238"/>
    </font>
    <font>
      <sz val="10"/>
      <name val="Helv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b/>
      <sz val="14"/>
      <name val="Swis721 BdOul BT"/>
      <family val="5"/>
    </font>
    <font>
      <b/>
      <sz val="13"/>
      <name val="Swis721 BdOul BT"/>
      <family val="5"/>
    </font>
    <font>
      <i/>
      <sz val="13"/>
      <name val="Verdana"/>
      <family val="2"/>
      <charset val="238"/>
    </font>
    <font>
      <sz val="10"/>
      <name val="Verdana"/>
      <family val="2"/>
      <charset val="238"/>
    </font>
    <font>
      <sz val="8"/>
      <color rgb="FFFF0000"/>
      <name val="Verdana"/>
      <family val="2"/>
      <charset val="238"/>
    </font>
    <font>
      <strike/>
      <sz val="8"/>
      <name val="Verdana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 style="dashed">
        <color rgb="FF0070C0"/>
      </top>
      <bottom/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</borders>
  <cellStyleXfs count="171">
    <xf numFmtId="0" fontId="0" fillId="0" borderId="0"/>
    <xf numFmtId="0" fontId="38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38" fillId="0" borderId="0"/>
    <xf numFmtId="0" fontId="42" fillId="0" borderId="0"/>
    <xf numFmtId="0" fontId="38" fillId="0" borderId="0"/>
    <xf numFmtId="0" fontId="42" fillId="0" borderId="0"/>
    <xf numFmtId="0" fontId="38" fillId="0" borderId="0"/>
    <xf numFmtId="0" fontId="1" fillId="2" borderId="0" applyNumberFormat="0" applyAlignment="0" applyProtection="0"/>
    <xf numFmtId="0" fontId="1" fillId="3" borderId="0" applyNumberFormat="0" applyAlignment="0" applyProtection="0"/>
    <xf numFmtId="0" fontId="1" fillId="4" borderId="0" applyNumberFormat="0" applyAlignment="0" applyProtection="0"/>
    <xf numFmtId="0" fontId="1" fillId="5" borderId="0" applyNumberFormat="0" applyAlignment="0" applyProtection="0"/>
    <xf numFmtId="0" fontId="1" fillId="6" borderId="0" applyNumberFormat="0" applyAlignment="0" applyProtection="0"/>
    <xf numFmtId="0" fontId="1" fillId="7" borderId="0" applyNumberFormat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Alignment="0" applyProtection="0"/>
    <xf numFmtId="0" fontId="1" fillId="15" borderId="0" applyNumberFormat="0" applyAlignment="0" applyProtection="0"/>
    <xf numFmtId="0" fontId="1" fillId="16" borderId="0" applyNumberFormat="0" applyAlignment="0" applyProtection="0"/>
    <xf numFmtId="0" fontId="1" fillId="5" borderId="0" applyNumberFormat="0" applyAlignment="0" applyProtection="0"/>
    <xf numFmtId="0" fontId="1" fillId="14" borderId="0" applyNumberFormat="0" applyAlignment="0" applyProtection="0"/>
    <xf numFmtId="0" fontId="1" fillId="17" borderId="0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Alignment="0" applyProtection="0"/>
    <xf numFmtId="0" fontId="3" fillId="15" borderId="0" applyNumberFormat="0" applyAlignment="0" applyProtection="0"/>
    <xf numFmtId="0" fontId="3" fillId="16" borderId="0" applyNumberFormat="0" applyAlignment="0" applyProtection="0"/>
    <xf numFmtId="0" fontId="3" fillId="23" borderId="0" applyNumberFormat="0" applyAlignment="0" applyProtection="0"/>
    <xf numFmtId="0" fontId="3" fillId="24" borderId="0" applyNumberFormat="0" applyAlignment="0" applyProtection="0"/>
    <xf numFmtId="0" fontId="3" fillId="25" borderId="0" applyNumberFormat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3" fillId="30" borderId="0" applyNumberFormat="0" applyAlignment="0" applyProtection="0"/>
    <xf numFmtId="0" fontId="3" fillId="31" borderId="0" applyNumberFormat="0" applyAlignment="0" applyProtection="0"/>
    <xf numFmtId="0" fontId="3" fillId="32" borderId="0" applyNumberFormat="0" applyAlignment="0" applyProtection="0"/>
    <xf numFmtId="0" fontId="3" fillId="23" borderId="0" applyNumberFormat="0" applyAlignment="0" applyProtection="0"/>
    <xf numFmtId="0" fontId="3" fillId="24" borderId="0" applyNumberFormat="0" applyAlignment="0" applyProtection="0"/>
    <xf numFmtId="0" fontId="3" fillId="33" borderId="0" applyNumberFormat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7" borderId="0" applyNumberFormat="0" applyBorder="0" applyAlignment="0" applyProtection="0"/>
    <xf numFmtId="0" fontId="5" fillId="3" borderId="0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165" fontId="39" fillId="0" borderId="0" applyFont="0" applyFill="0" applyBorder="0" applyAlignment="0" applyProtection="0"/>
    <xf numFmtId="164" fontId="8" fillId="0" borderId="0" applyFont="0" applyFill="0" applyAlignment="0" applyProtection="0"/>
    <xf numFmtId="166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0" fontId="9" fillId="13" borderId="1" applyNumberFormat="0" applyAlignment="0" applyProtection="0"/>
    <xf numFmtId="0" fontId="10" fillId="40" borderId="3" applyNumberFormat="0" applyAlignment="0" applyProtection="0"/>
    <xf numFmtId="0" fontId="11" fillId="10" borderId="0" applyNumberFormat="0" applyBorder="0" applyAlignment="0" applyProtection="0"/>
    <xf numFmtId="0" fontId="12" fillId="0" borderId="0" applyNumberFormat="0" applyFill="0" applyAlignment="0" applyProtection="0"/>
    <xf numFmtId="0" fontId="13" fillId="4" borderId="0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4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42" borderId="0" applyNumberFormat="0" applyAlignment="0" applyProtection="0"/>
    <xf numFmtId="0" fontId="25" fillId="43" borderId="0" applyNumberFormat="0" applyBorder="0" applyAlignment="0" applyProtection="0"/>
    <xf numFmtId="0" fontId="40" fillId="0" borderId="0" applyNumberFormat="0" applyFont="0" applyFill="0" applyBorder="0" applyAlignment="0" applyProtection="0"/>
    <xf numFmtId="0" fontId="8" fillId="0" borderId="0"/>
    <xf numFmtId="0" fontId="38" fillId="0" borderId="0"/>
    <xf numFmtId="0" fontId="8" fillId="0" borderId="0"/>
    <xf numFmtId="0" fontId="46" fillId="0" borderId="0"/>
    <xf numFmtId="0" fontId="41" fillId="0" borderId="0"/>
    <xf numFmtId="0" fontId="37" fillId="0" borderId="0"/>
    <xf numFmtId="0" fontId="8" fillId="0" borderId="0"/>
    <xf numFmtId="0" fontId="26" fillId="44" borderId="8" applyNumberFormat="0" applyFont="0" applyAlignment="0" applyProtection="0"/>
    <xf numFmtId="0" fontId="27" fillId="40" borderId="1" applyNumberFormat="0" applyAlignment="0" applyProtection="0"/>
    <xf numFmtId="0" fontId="40" fillId="0" borderId="9" applyNumberFormat="0" applyFont="0" applyFill="0" applyBorder="0" applyProtection="0">
      <alignment vertical="top" wrapText="1"/>
    </xf>
    <xf numFmtId="0" fontId="28" fillId="38" borderId="3" applyNumberFormat="0" applyAlignment="0" applyProtection="0"/>
    <xf numFmtId="0" fontId="41" fillId="0" borderId="0" applyNumberFormat="0" applyFill="0" applyBorder="0" applyAlignment="0" applyProtection="0"/>
    <xf numFmtId="0" fontId="38" fillId="0" borderId="0"/>
    <xf numFmtId="0" fontId="29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3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2" fillId="45" borderId="8" applyNumberFormat="0" applyFont="0" applyAlignment="0" applyProtection="0"/>
    <xf numFmtId="0" fontId="35" fillId="0" borderId="0" applyNumberFormat="0" applyFill="0" applyAlignment="0" applyProtection="0"/>
    <xf numFmtId="0" fontId="36" fillId="9" borderId="0" applyNumberFormat="0" applyBorder="0" applyAlignment="0" applyProtection="0"/>
    <xf numFmtId="43" fontId="8" fillId="0" borderId="0" applyFont="0" applyFill="0" applyBorder="0" applyAlignment="0" applyProtection="0"/>
  </cellStyleXfs>
  <cellXfs count="146">
    <xf numFmtId="0" fontId="0" fillId="0" borderId="0" xfId="0"/>
    <xf numFmtId="0" fontId="44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/>
    </xf>
    <xf numFmtId="0" fontId="44" fillId="0" borderId="0" xfId="153" applyFont="1" applyFill="1" applyBorder="1" applyAlignment="1">
      <alignment horizontal="left" vertical="center" wrapText="1"/>
    </xf>
    <xf numFmtId="1" fontId="44" fillId="46" borderId="0" xfId="153" applyNumberFormat="1" applyFont="1" applyFill="1" applyBorder="1" applyAlignment="1">
      <alignment horizontal="center" vertical="center" wrapText="1"/>
    </xf>
    <xf numFmtId="0" fontId="44" fillId="46" borderId="0" xfId="153" applyFont="1" applyFill="1" applyBorder="1" applyAlignment="1">
      <alignment horizontal="center" vertical="center" wrapText="1"/>
    </xf>
    <xf numFmtId="49" fontId="44" fillId="46" borderId="0" xfId="153" applyNumberFormat="1" applyFont="1" applyFill="1" applyBorder="1" applyAlignment="1">
      <alignment horizontal="left" vertical="center" wrapText="1"/>
    </xf>
    <xf numFmtId="0" fontId="44" fillId="46" borderId="0" xfId="153" applyNumberFormat="1" applyFont="1" applyFill="1" applyBorder="1" applyAlignment="1">
      <alignment horizontal="center" vertical="center"/>
    </xf>
    <xf numFmtId="4" fontId="44" fillId="46" borderId="0" xfId="153" applyNumberFormat="1" applyFont="1" applyFill="1" applyBorder="1" applyAlignment="1">
      <alignment horizontal="center" vertical="center" wrapText="1"/>
    </xf>
    <xf numFmtId="0" fontId="44" fillId="0" borderId="0" xfId="153" applyFont="1" applyFill="1" applyBorder="1" applyAlignment="1">
      <alignment vertical="center" wrapText="1"/>
    </xf>
    <xf numFmtId="1" fontId="44" fillId="0" borderId="0" xfId="153" applyNumberFormat="1" applyFont="1" applyFill="1" applyBorder="1" applyAlignment="1">
      <alignment horizontal="center" vertical="center" wrapText="1"/>
    </xf>
    <xf numFmtId="0" fontId="44" fillId="0" borderId="0" xfId="153" applyFont="1" applyFill="1" applyBorder="1" applyAlignment="1">
      <alignment horizontal="center" vertical="center" wrapText="1"/>
    </xf>
    <xf numFmtId="49" fontId="44" fillId="0" borderId="0" xfId="153" applyNumberFormat="1" applyFont="1" applyFill="1" applyBorder="1" applyAlignment="1">
      <alignment horizontal="left" vertical="center" wrapText="1"/>
    </xf>
    <xf numFmtId="4" fontId="44" fillId="0" borderId="0" xfId="153" applyNumberFormat="1" applyFont="1" applyFill="1" applyBorder="1" applyAlignment="1">
      <alignment horizontal="center" vertical="center" wrapText="1"/>
    </xf>
    <xf numFmtId="0" fontId="44" fillId="0" borderId="0" xfId="153" applyNumberFormat="1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/>
    </xf>
    <xf numFmtId="0" fontId="43" fillId="0" borderId="12" xfId="0" applyFont="1" applyFill="1" applyBorder="1" applyAlignment="1">
      <alignment horizontal="center" vertical="center" wrapText="1"/>
    </xf>
    <xf numFmtId="1" fontId="43" fillId="47" borderId="12" xfId="153" applyNumberFormat="1" applyFont="1" applyFill="1" applyBorder="1" applyAlignment="1">
      <alignment horizontal="center" vertical="center" wrapText="1"/>
    </xf>
    <xf numFmtId="0" fontId="43" fillId="47" borderId="11" xfId="153" applyFont="1" applyFill="1" applyBorder="1" applyAlignment="1">
      <alignment horizontal="center" vertical="center" wrapText="1"/>
    </xf>
    <xf numFmtId="49" fontId="43" fillId="47" borderId="11" xfId="153" applyNumberFormat="1" applyFont="1" applyFill="1" applyBorder="1" applyAlignment="1">
      <alignment horizontal="left" vertical="center" wrapText="1"/>
    </xf>
    <xf numFmtId="0" fontId="45" fillId="47" borderId="11" xfId="0" applyFont="1" applyFill="1" applyBorder="1" applyAlignment="1">
      <alignment horizontal="center" vertical="center"/>
    </xf>
    <xf numFmtId="4" fontId="45" fillId="47" borderId="11" xfId="0" applyNumberFormat="1" applyFont="1" applyFill="1" applyBorder="1" applyAlignment="1">
      <alignment horizontal="center" vertical="center"/>
    </xf>
    <xf numFmtId="4" fontId="45" fillId="47" borderId="13" xfId="0" applyNumberFormat="1" applyFont="1" applyFill="1" applyBorder="1" applyAlignment="1">
      <alignment horizontal="center" vertical="center"/>
    </xf>
    <xf numFmtId="49" fontId="43" fillId="0" borderId="11" xfId="0" applyNumberFormat="1" applyFont="1" applyFill="1" applyBorder="1" applyAlignment="1">
      <alignment vertical="center" wrapText="1"/>
    </xf>
    <xf numFmtId="0" fontId="45" fillId="0" borderId="11" xfId="0" applyFont="1" applyFill="1" applyBorder="1" applyAlignment="1">
      <alignment horizontal="center" vertical="center"/>
    </xf>
    <xf numFmtId="4" fontId="45" fillId="0" borderId="13" xfId="0" applyNumberFormat="1" applyFont="1" applyFill="1" applyBorder="1" applyAlignment="1">
      <alignment horizontal="center" vertical="center"/>
    </xf>
    <xf numFmtId="1" fontId="44" fillId="46" borderId="12" xfId="153" applyNumberFormat="1" applyFont="1" applyFill="1" applyBorder="1" applyAlignment="1">
      <alignment horizontal="center" vertical="center" wrapText="1"/>
    </xf>
    <xf numFmtId="0" fontId="44" fillId="46" borderId="11" xfId="153" applyFont="1" applyFill="1" applyBorder="1" applyAlignment="1">
      <alignment horizontal="center" vertical="center" wrapText="1"/>
    </xf>
    <xf numFmtId="49" fontId="44" fillId="46" borderId="11" xfId="153" applyNumberFormat="1" applyFont="1" applyFill="1" applyBorder="1" applyAlignment="1">
      <alignment horizontal="left" vertical="center" wrapText="1"/>
    </xf>
    <xf numFmtId="0" fontId="44" fillId="46" borderId="11" xfId="153" applyNumberFormat="1" applyFont="1" applyFill="1" applyBorder="1" applyAlignment="1">
      <alignment horizontal="center" vertical="center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/>
    </xf>
    <xf numFmtId="49" fontId="44" fillId="0" borderId="11" xfId="0" applyNumberFormat="1" applyFont="1" applyFill="1" applyBorder="1" applyAlignment="1">
      <alignment vertical="center" wrapText="1"/>
    </xf>
    <xf numFmtId="1" fontId="43" fillId="0" borderId="11" xfId="0" applyNumberFormat="1" applyFont="1" applyFill="1" applyBorder="1" applyAlignment="1">
      <alignment horizontal="left" vertical="center" wrapText="1"/>
    </xf>
    <xf numFmtId="1" fontId="44" fillId="46" borderId="18" xfId="153" applyNumberFormat="1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/>
    </xf>
    <xf numFmtId="0" fontId="44" fillId="0" borderId="17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49" fontId="43" fillId="0" borderId="16" xfId="0" applyNumberFormat="1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49" fontId="43" fillId="0" borderId="17" xfId="0" applyNumberFormat="1" applyFont="1" applyFill="1" applyBorder="1" applyAlignment="1">
      <alignment horizontal="center" vertical="center" wrapText="1"/>
    </xf>
    <xf numFmtId="49" fontId="44" fillId="0" borderId="19" xfId="0" applyNumberFormat="1" applyFont="1" applyFill="1" applyBorder="1" applyAlignment="1">
      <alignment vertical="center" wrapText="1"/>
    </xf>
    <xf numFmtId="0" fontId="43" fillId="0" borderId="27" xfId="0" applyFont="1" applyFill="1" applyBorder="1" applyAlignment="1">
      <alignment horizontal="center" vertical="center" wrapText="1"/>
    </xf>
    <xf numFmtId="49" fontId="43" fillId="0" borderId="27" xfId="0" applyNumberFormat="1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/>
    </xf>
    <xf numFmtId="4" fontId="43" fillId="0" borderId="19" xfId="0" applyNumberFormat="1" applyFont="1" applyFill="1" applyBorder="1" applyAlignment="1">
      <alignment horizontal="center" vertical="center"/>
    </xf>
    <xf numFmtId="1" fontId="44" fillId="0" borderId="12" xfId="0" applyNumberFormat="1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 wrapText="1"/>
    </xf>
    <xf numFmtId="0" fontId="43" fillId="46" borderId="11" xfId="153" applyFont="1" applyFill="1" applyBorder="1" applyAlignment="1">
      <alignment horizontal="center" vertical="center" wrapText="1"/>
    </xf>
    <xf numFmtId="49" fontId="43" fillId="46" borderId="11" xfId="153" applyNumberFormat="1" applyFont="1" applyFill="1" applyBorder="1" applyAlignment="1">
      <alignment horizontal="left" vertical="center" wrapText="1"/>
    </xf>
    <xf numFmtId="1" fontId="44" fillId="48" borderId="12" xfId="153" applyNumberFormat="1" applyFont="1" applyFill="1" applyBorder="1" applyAlignment="1">
      <alignment horizontal="center" vertical="center" wrapText="1"/>
    </xf>
    <xf numFmtId="1" fontId="43" fillId="48" borderId="12" xfId="0" applyNumberFormat="1" applyFont="1" applyFill="1" applyBorder="1" applyAlignment="1">
      <alignment horizontal="center" vertical="center"/>
    </xf>
    <xf numFmtId="1" fontId="43" fillId="49" borderId="12" xfId="0" applyNumberFormat="1" applyFont="1" applyFill="1" applyBorder="1" applyAlignment="1">
      <alignment horizontal="center" vertical="center"/>
    </xf>
    <xf numFmtId="0" fontId="44" fillId="0" borderId="0" xfId="0" applyFont="1"/>
    <xf numFmtId="0" fontId="44" fillId="0" borderId="0" xfId="0" applyFont="1" applyAlignment="1">
      <alignment horizontal="center"/>
    </xf>
    <xf numFmtId="0" fontId="43" fillId="0" borderId="36" xfId="0" applyFont="1" applyFill="1" applyBorder="1" applyAlignment="1">
      <alignment horizontal="center" vertical="center" wrapText="1"/>
    </xf>
    <xf numFmtId="49" fontId="43" fillId="0" borderId="36" xfId="0" applyNumberFormat="1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12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left" vertical="center" wrapText="1"/>
    </xf>
    <xf numFmtId="0" fontId="44" fillId="0" borderId="14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left" vertical="center" wrapText="1"/>
    </xf>
    <xf numFmtId="0" fontId="44" fillId="0" borderId="0" xfId="0" applyFont="1" applyFill="1" applyBorder="1" applyAlignment="1">
      <alignment horizontal="center" vertical="center" wrapText="1"/>
    </xf>
    <xf numFmtId="2" fontId="43" fillId="46" borderId="11" xfId="153" applyNumberFormat="1" applyFont="1" applyFill="1" applyBorder="1" applyAlignment="1">
      <alignment horizontal="center" vertical="center" wrapText="1"/>
    </xf>
    <xf numFmtId="1" fontId="44" fillId="46" borderId="11" xfId="153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left" vertical="center" wrapText="1"/>
    </xf>
    <xf numFmtId="49" fontId="44" fillId="0" borderId="11" xfId="153" applyNumberFormat="1" applyFont="1" applyFill="1" applyBorder="1" applyAlignment="1">
      <alignment horizontal="left" vertical="center" wrapText="1"/>
    </xf>
    <xf numFmtId="1" fontId="44" fillId="0" borderId="12" xfId="153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vertical="center" wrapText="1"/>
    </xf>
    <xf numFmtId="0" fontId="43" fillId="0" borderId="31" xfId="0" applyFont="1" applyFill="1" applyBorder="1" applyAlignment="1">
      <alignment horizontal="center" vertical="center" wrapText="1"/>
    </xf>
    <xf numFmtId="4" fontId="43" fillId="0" borderId="22" xfId="0" applyNumberFormat="1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15" xfId="0" applyFont="1" applyFill="1" applyBorder="1" applyAlignment="1">
      <alignment horizontal="center" vertical="center"/>
    </xf>
    <xf numFmtId="1" fontId="43" fillId="47" borderId="23" xfId="153" applyNumberFormat="1" applyFont="1" applyFill="1" applyBorder="1" applyAlignment="1">
      <alignment horizontal="center" vertical="center" wrapText="1"/>
    </xf>
    <xf numFmtId="0" fontId="43" fillId="47" borderId="24" xfId="153" applyFont="1" applyFill="1" applyBorder="1" applyAlignment="1">
      <alignment horizontal="center" vertical="center" wrapText="1"/>
    </xf>
    <xf numFmtId="49" fontId="43" fillId="47" borderId="24" xfId="153" applyNumberFormat="1" applyFont="1" applyFill="1" applyBorder="1" applyAlignment="1">
      <alignment horizontal="left" vertical="center" wrapText="1"/>
    </xf>
    <xf numFmtId="0" fontId="45" fillId="47" borderId="24" xfId="0" applyFont="1" applyFill="1" applyBorder="1" applyAlignment="1">
      <alignment horizontal="center" vertical="center"/>
    </xf>
    <xf numFmtId="4" fontId="45" fillId="47" borderId="25" xfId="0" applyNumberFormat="1" applyFont="1" applyFill="1" applyBorder="1" applyAlignment="1">
      <alignment horizontal="center" vertical="center"/>
    </xf>
    <xf numFmtId="4" fontId="44" fillId="0" borderId="13" xfId="0" applyNumberFormat="1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left" vertical="center" wrapText="1"/>
    </xf>
    <xf numFmtId="1" fontId="44" fillId="46" borderId="14" xfId="153" applyNumberFormat="1" applyFont="1" applyFill="1" applyBorder="1" applyAlignment="1">
      <alignment horizontal="center" vertical="center" wrapText="1"/>
    </xf>
    <xf numFmtId="4" fontId="44" fillId="0" borderId="0" xfId="0" applyNumberFormat="1" applyFont="1" applyFill="1" applyBorder="1" applyAlignment="1">
      <alignment vertical="center"/>
    </xf>
    <xf numFmtId="4" fontId="44" fillId="0" borderId="0" xfId="153" applyNumberFormat="1" applyFont="1" applyFill="1" applyBorder="1" applyAlignment="1">
      <alignment vertical="center" wrapText="1"/>
    </xf>
    <xf numFmtId="4" fontId="44" fillId="0" borderId="0" xfId="0" applyNumberFormat="1" applyFont="1" applyAlignment="1">
      <alignment horizontal="center"/>
    </xf>
    <xf numFmtId="0" fontId="44" fillId="0" borderId="0" xfId="0" applyFont="1" applyAlignment="1">
      <alignment vertical="center"/>
    </xf>
    <xf numFmtId="0" fontId="44" fillId="0" borderId="18" xfId="0" applyFont="1" applyBorder="1" applyAlignment="1">
      <alignment horizontal="center" vertical="center"/>
    </xf>
    <xf numFmtId="0" fontId="44" fillId="0" borderId="19" xfId="0" applyFont="1" applyBorder="1" applyAlignment="1">
      <alignment vertical="center"/>
    </xf>
    <xf numFmtId="0" fontId="44" fillId="0" borderId="19" xfId="0" applyFont="1" applyBorder="1" applyAlignment="1">
      <alignment vertical="center" wrapText="1"/>
    </xf>
    <xf numFmtId="4" fontId="44" fillId="0" borderId="19" xfId="0" applyNumberFormat="1" applyFont="1" applyBorder="1" applyAlignment="1">
      <alignment horizontal="center" vertical="center"/>
    </xf>
    <xf numFmtId="0" fontId="44" fillId="0" borderId="21" xfId="0" applyFont="1" applyBorder="1" applyAlignment="1">
      <alignment horizontal="center" vertical="center"/>
    </xf>
    <xf numFmtId="0" fontId="44" fillId="0" borderId="17" xfId="0" applyFont="1" applyBorder="1" applyAlignment="1">
      <alignment vertical="center"/>
    </xf>
    <xf numFmtId="0" fontId="44" fillId="0" borderId="17" xfId="0" applyFont="1" applyBorder="1" applyAlignment="1">
      <alignment vertical="center" wrapText="1"/>
    </xf>
    <xf numFmtId="4" fontId="44" fillId="0" borderId="17" xfId="0" applyNumberFormat="1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36" xfId="0" applyFont="1" applyBorder="1" applyAlignment="1">
      <alignment vertical="center"/>
    </xf>
    <xf numFmtId="0" fontId="44" fillId="0" borderId="36" xfId="0" applyFont="1" applyBorder="1" applyAlignment="1">
      <alignment vertical="center" wrapText="1"/>
    </xf>
    <xf numFmtId="4" fontId="44" fillId="0" borderId="36" xfId="0" applyNumberFormat="1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1" xfId="0" applyFont="1" applyBorder="1" applyAlignment="1">
      <alignment vertical="center"/>
    </xf>
    <xf numFmtId="0" fontId="44" fillId="0" borderId="11" xfId="0" applyFont="1" applyBorder="1" applyAlignment="1">
      <alignment vertical="center" wrapText="1"/>
    </xf>
    <xf numFmtId="4" fontId="44" fillId="0" borderId="11" xfId="0" applyNumberFormat="1" applyFont="1" applyBorder="1" applyAlignment="1">
      <alignment horizontal="center" vertical="center"/>
    </xf>
    <xf numFmtId="0" fontId="44" fillId="0" borderId="0" xfId="154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1" fontId="43" fillId="0" borderId="12" xfId="0" applyNumberFormat="1" applyFont="1" applyFill="1" applyBorder="1" applyAlignment="1">
      <alignment horizontal="center" vertical="center"/>
    </xf>
    <xf numFmtId="0" fontId="43" fillId="49" borderId="11" xfId="153" applyFont="1" applyFill="1" applyBorder="1" applyAlignment="1">
      <alignment horizontal="center" vertical="center" wrapText="1"/>
    </xf>
    <xf numFmtId="49" fontId="43" fillId="49" borderId="11" xfId="153" applyNumberFormat="1" applyFont="1" applyFill="1" applyBorder="1" applyAlignment="1">
      <alignment horizontal="left" vertical="center" wrapText="1"/>
    </xf>
    <xf numFmtId="0" fontId="41" fillId="0" borderId="0" xfId="0" applyFont="1" applyAlignment="1">
      <alignment horizontal="center"/>
    </xf>
    <xf numFmtId="0" fontId="41" fillId="0" borderId="0" xfId="0" applyFont="1"/>
    <xf numFmtId="4" fontId="41" fillId="0" borderId="0" xfId="0" applyNumberFormat="1" applyFont="1" applyAlignment="1">
      <alignment horizontal="center"/>
    </xf>
    <xf numFmtId="4" fontId="44" fillId="0" borderId="0" xfId="153" applyNumberFormat="1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4" fontId="44" fillId="0" borderId="0" xfId="0" applyNumberFormat="1" applyFont="1" applyFill="1" applyBorder="1" applyAlignment="1">
      <alignment horizontal="center" vertical="center" wrapText="1"/>
    </xf>
    <xf numFmtId="4" fontId="44" fillId="0" borderId="13" xfId="0" applyNumberFormat="1" applyFont="1" applyFill="1" applyBorder="1" applyAlignment="1">
      <alignment horizontal="center" vertical="center" wrapText="1"/>
    </xf>
    <xf numFmtId="4" fontId="44" fillId="0" borderId="20" xfId="0" applyNumberFormat="1" applyFont="1" applyFill="1" applyBorder="1" applyAlignment="1">
      <alignment horizontal="center" vertical="center"/>
    </xf>
    <xf numFmtId="4" fontId="44" fillId="0" borderId="22" xfId="0" applyNumberFormat="1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/>
    </xf>
    <xf numFmtId="0" fontId="51" fillId="0" borderId="15" xfId="0" applyFont="1" applyFill="1" applyBorder="1" applyAlignment="1">
      <alignment horizontal="left" vertical="center"/>
    </xf>
    <xf numFmtId="1" fontId="48" fillId="0" borderId="0" xfId="0" applyNumberFormat="1" applyFont="1" applyFill="1" applyBorder="1" applyAlignment="1">
      <alignment horizontal="center" vertical="center"/>
    </xf>
    <xf numFmtId="1" fontId="49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horizontal="center" vertical="center"/>
    </xf>
    <xf numFmtId="1" fontId="47" fillId="0" borderId="34" xfId="0" applyNumberFormat="1" applyFont="1" applyFill="1" applyBorder="1" applyAlignment="1">
      <alignment horizontal="center" vertical="center" wrapText="1"/>
    </xf>
    <xf numFmtId="1" fontId="43" fillId="0" borderId="23" xfId="0" applyNumberFormat="1" applyFont="1" applyFill="1" applyBorder="1" applyAlignment="1">
      <alignment horizontal="center" vertical="center"/>
    </xf>
    <xf numFmtId="1" fontId="43" fillId="0" borderId="14" xfId="0" applyNumberFormat="1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49" fontId="43" fillId="0" borderId="16" xfId="0" applyNumberFormat="1" applyFont="1" applyFill="1" applyBorder="1" applyAlignment="1">
      <alignment horizontal="center" vertical="center"/>
    </xf>
    <xf numFmtId="49" fontId="43" fillId="0" borderId="27" xfId="0" applyNumberFormat="1" applyFont="1" applyFill="1" applyBorder="1" applyAlignment="1">
      <alignment horizontal="center" vertical="center"/>
    </xf>
    <xf numFmtId="1" fontId="43" fillId="0" borderId="12" xfId="0" applyNumberFormat="1" applyFont="1" applyFill="1" applyBorder="1" applyAlignment="1">
      <alignment horizontal="center" vertical="center"/>
    </xf>
    <xf numFmtId="1" fontId="47" fillId="0" borderId="34" xfId="0" applyNumberFormat="1" applyFont="1" applyFill="1" applyBorder="1" applyAlignment="1">
      <alignment horizontal="center" vertical="center"/>
    </xf>
    <xf numFmtId="1" fontId="43" fillId="0" borderId="33" xfId="0" applyNumberFormat="1" applyFont="1" applyFill="1" applyBorder="1" applyAlignment="1">
      <alignment horizontal="center" vertical="center"/>
    </xf>
    <xf numFmtId="1" fontId="43" fillId="0" borderId="35" xfId="0" applyNumberFormat="1" applyFont="1" applyFill="1" applyBorder="1" applyAlignment="1">
      <alignment horizontal="center" vertical="center"/>
    </xf>
    <xf numFmtId="0" fontId="43" fillId="0" borderId="32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1" fontId="43" fillId="47" borderId="37" xfId="153" applyNumberFormat="1" applyFont="1" applyFill="1" applyBorder="1" applyAlignment="1">
      <alignment horizontal="center" vertical="center" wrapText="1"/>
    </xf>
    <xf numFmtId="1" fontId="43" fillId="47" borderId="38" xfId="153" applyNumberFormat="1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/>
    </xf>
    <xf numFmtId="49" fontId="43" fillId="47" borderId="37" xfId="153" applyNumberFormat="1" applyFont="1" applyFill="1" applyBorder="1" applyAlignment="1">
      <alignment horizontal="center" vertical="center" wrapText="1"/>
    </xf>
    <xf numFmtId="49" fontId="43" fillId="47" borderId="38" xfId="153" applyNumberFormat="1" applyFont="1" applyFill="1" applyBorder="1" applyAlignment="1">
      <alignment horizontal="center" vertical="center" wrapText="1"/>
    </xf>
  </cellXfs>
  <cellStyles count="171">
    <cellStyle name="_PERSONAL" xfId="1" xr:uid="{00000000-0005-0000-0000-000000000000}"/>
    <cellStyle name="_PERSONAL_1" xfId="2" xr:uid="{00000000-0005-0000-0000-000001000000}"/>
    <cellStyle name="_PERSONAL_1_A4 Inwest polskie IIpopr" xfId="3" xr:uid="{00000000-0005-0000-0000-000002000000}"/>
    <cellStyle name="_PERSONAL_1_A4 Inwest polskie IIpopr_PRZEDMIAR - szczegółowy" xfId="4" xr:uid="{00000000-0005-0000-0000-000003000000}"/>
    <cellStyle name="_PERSONAL_1_A4 Inwest polskie IIpopr_PRZEDMIAR - zagreg." xfId="5" xr:uid="{00000000-0005-0000-0000-000004000000}"/>
    <cellStyle name="_PERSONAL_1_Boleslawiec rynk" xfId="6" xr:uid="{00000000-0005-0000-0000-000005000000}"/>
    <cellStyle name="_PERSONAL_1_Boleslawiec rynk_PRZEDMIAR - szczegółowy" xfId="7" xr:uid="{00000000-0005-0000-0000-000006000000}"/>
    <cellStyle name="_PERSONAL_1_Boleslawiec rynk_PRZEDMIAR - zagreg." xfId="8" xr:uid="{00000000-0005-0000-0000-000007000000}"/>
    <cellStyle name="_PERSONAL_1_Buczyna Inwest" xfId="9" xr:uid="{00000000-0005-0000-0000-000008000000}"/>
    <cellStyle name="_PERSONAL_1_Buczyna Inwest_PRZEDMIAR - szczegółowy" xfId="10" xr:uid="{00000000-0005-0000-0000-000009000000}"/>
    <cellStyle name="_PERSONAL_1_Buczyna Inwest_PRZEDMIAR - zagreg." xfId="11" xr:uid="{00000000-0005-0000-0000-00000A000000}"/>
    <cellStyle name="_PERSONAL_1_Inwest Belchatow 1" xfId="12" xr:uid="{00000000-0005-0000-0000-00000B000000}"/>
    <cellStyle name="_PERSONAL_1_Inwest Belchatow 1_PRZEDMIAR - szczegółowy" xfId="13" xr:uid="{00000000-0005-0000-0000-00000C000000}"/>
    <cellStyle name="_PERSONAL_1_Inwest Belchatow 1_PRZEDMIAR - zagreg." xfId="14" xr:uid="{00000000-0005-0000-0000-00000D000000}"/>
    <cellStyle name="_PERSONAL_1_kladka Ruda" xfId="15" xr:uid="{00000000-0005-0000-0000-00000E000000}"/>
    <cellStyle name="_PERSONAL_1_kladka Ruda_PRZEDMIAR - szczegółowy" xfId="16" xr:uid="{00000000-0005-0000-0000-00000F000000}"/>
    <cellStyle name="_PERSONAL_1_kladka Ruda_PRZEDMIAR - zagreg." xfId="17" xr:uid="{00000000-0005-0000-0000-000010000000}"/>
    <cellStyle name="_PERSONAL_1_kladka Slodowa" xfId="18" xr:uid="{00000000-0005-0000-0000-000011000000}"/>
    <cellStyle name="_PERSONAL_1_kladka Slodowa_PRZEDMIAR - szczegółowy" xfId="19" xr:uid="{00000000-0005-0000-0000-000012000000}"/>
    <cellStyle name="_PERSONAL_1_kladka Slodowa_PRZEDMIAR - zagreg." xfId="20" xr:uid="{00000000-0005-0000-0000-000013000000}"/>
    <cellStyle name="_PERSONAL_1_Legnica ofertowe II" xfId="21" xr:uid="{00000000-0005-0000-0000-000014000000}"/>
    <cellStyle name="_PERSONAL_1_Legnica ofertowe II_PRZEDMIAR - szczegółowy" xfId="22" xr:uid="{00000000-0005-0000-0000-000015000000}"/>
    <cellStyle name="_PERSONAL_1_Legnica ofertowe II_PRZEDMIAR - zagreg." xfId="23" xr:uid="{00000000-0005-0000-0000-000016000000}"/>
    <cellStyle name="_PERSONAL_1_Legnica rynkowe" xfId="24" xr:uid="{00000000-0005-0000-0000-000017000000}"/>
    <cellStyle name="_PERSONAL_1_Legnica rynkowe_PRZEDMIAR - szczegółowy" xfId="25" xr:uid="{00000000-0005-0000-0000-000018000000}"/>
    <cellStyle name="_PERSONAL_1_Legnica rynkowe_PRZEDMIAR - zagreg." xfId="26" xr:uid="{00000000-0005-0000-0000-000019000000}"/>
    <cellStyle name="_PERSONAL_1_LegnicaII" xfId="27" xr:uid="{00000000-0005-0000-0000-00001A000000}"/>
    <cellStyle name="_PERSONAL_1_LegnicaII_PRZEDMIAR - szczegółowy" xfId="28" xr:uid="{00000000-0005-0000-0000-00001B000000}"/>
    <cellStyle name="_PERSONAL_1_LegnicaII_PRZEDMIAR - zagreg." xfId="29" xr:uid="{00000000-0005-0000-0000-00001C000000}"/>
    <cellStyle name="_PERSONAL_1_Lubin 2 slepy" xfId="30" xr:uid="{00000000-0005-0000-0000-00001D000000}"/>
    <cellStyle name="_PERSONAL_1_Lubin 2 slepy_PRZEDMIAR - szczegółowy" xfId="31" xr:uid="{00000000-0005-0000-0000-00001E000000}"/>
    <cellStyle name="_PERSONAL_1_Lubin 2 slepy_PRZEDMIAR - zagreg." xfId="32" xr:uid="{00000000-0005-0000-0000-00001F000000}"/>
    <cellStyle name="_PERSONAL_1_Makolno slepy" xfId="33" xr:uid="{00000000-0005-0000-0000-000020000000}"/>
    <cellStyle name="_PERSONAL_1_Makolno Slepy 3" xfId="34" xr:uid="{00000000-0005-0000-0000-000021000000}"/>
    <cellStyle name="_PERSONAL_1_Makolno Slepy 3_PRZEDMIAR - szczegółowy" xfId="35" xr:uid="{00000000-0005-0000-0000-000022000000}"/>
    <cellStyle name="_PERSONAL_1_Makolno Slepy 3_PRZEDMIAR - zagreg." xfId="36" xr:uid="{00000000-0005-0000-0000-000023000000}"/>
    <cellStyle name="_PERSONAL_1_Makolno slepy_PRZEDMIAR - szczegółowy" xfId="37" xr:uid="{00000000-0005-0000-0000-000024000000}"/>
    <cellStyle name="_PERSONAL_1_Makolno slepy_PRZEDMIAR - zagreg." xfId="38" xr:uid="{00000000-0005-0000-0000-000025000000}"/>
    <cellStyle name="_PERSONAL_1_Most Milenijny" xfId="39" xr:uid="{00000000-0005-0000-0000-000026000000}"/>
    <cellStyle name="_PERSONAL_1_Most Milenijny_PRZEDMIAR - szczegółowy" xfId="40" xr:uid="{00000000-0005-0000-0000-000027000000}"/>
    <cellStyle name="_PERSONAL_1_Most Milenijny_PRZEDMIAR - zagreg." xfId="41" xr:uid="{00000000-0005-0000-0000-000028000000}"/>
    <cellStyle name="_PERSONAL_1_mosty Warszawskie" xfId="42" xr:uid="{00000000-0005-0000-0000-000029000000}"/>
    <cellStyle name="_PERSONAL_1_mosty Warszawskie_PRZEDMIAR - szczegółowy" xfId="43" xr:uid="{00000000-0005-0000-0000-00002A000000}"/>
    <cellStyle name="_PERSONAL_1_mosty Warszawskie_PRZEDMIAR - zagreg." xfId="44" xr:uid="{00000000-0005-0000-0000-00002B000000}"/>
    <cellStyle name="_PERSONAL_1_Mszczonow kladka popr" xfId="45" xr:uid="{00000000-0005-0000-0000-00002C000000}"/>
    <cellStyle name="_PERSONAL_1_Mszczonow kladka popr_PRZEDMIAR - szczegółowy" xfId="46" xr:uid="{00000000-0005-0000-0000-00002D000000}"/>
    <cellStyle name="_PERSONAL_1_Mszczonow kladka popr_PRZEDMIAR - zagreg." xfId="47" xr:uid="{00000000-0005-0000-0000-00002E000000}"/>
    <cellStyle name="_PERSONAL_1_Piensk graniczny" xfId="48" xr:uid="{00000000-0005-0000-0000-00002F000000}"/>
    <cellStyle name="_PERSONAL_1_Piensk graniczny_PRZEDMIAR - szczegółowy" xfId="49" xr:uid="{00000000-0005-0000-0000-000030000000}"/>
    <cellStyle name="_PERSONAL_1_Piensk graniczny_PRZEDMIAR - zagreg." xfId="50" xr:uid="{00000000-0005-0000-0000-000031000000}"/>
    <cellStyle name="_PERSONAL_1_Polkowice 2 slepy" xfId="51" xr:uid="{00000000-0005-0000-0000-000032000000}"/>
    <cellStyle name="_PERSONAL_1_Polkowice 2 slepy_PRZEDMIAR - szczegółowy" xfId="52" xr:uid="{00000000-0005-0000-0000-000033000000}"/>
    <cellStyle name="_PERSONAL_1_Polkowice 2 slepy_PRZEDMIAR - zagreg." xfId="53" xr:uid="{00000000-0005-0000-0000-000034000000}"/>
    <cellStyle name="_PERSONAL_1_PRZEDMIAR - szczegółowy" xfId="54" xr:uid="{00000000-0005-0000-0000-000035000000}"/>
    <cellStyle name="_PERSONAL_1_PRZEDMIAR - zagreg." xfId="55" xr:uid="{00000000-0005-0000-0000-000036000000}"/>
    <cellStyle name="_PERSONAL_1_Serock1" xfId="56" xr:uid="{00000000-0005-0000-0000-000037000000}"/>
    <cellStyle name="_PERSONAL_1_Serock1_PRZEDMIAR - szczegółowy" xfId="57" xr:uid="{00000000-0005-0000-0000-000038000000}"/>
    <cellStyle name="_PERSONAL_1_Serock1_PRZEDMIAR - zagreg." xfId="58" xr:uid="{00000000-0005-0000-0000-000039000000}"/>
    <cellStyle name="_PERSONAL_1_Serock12" xfId="59" xr:uid="{00000000-0005-0000-0000-00003A000000}"/>
    <cellStyle name="_PERSONAL_1_Serock12_PRZEDMIAR - szczegółowy" xfId="60" xr:uid="{00000000-0005-0000-0000-00003B000000}"/>
    <cellStyle name="_PERSONAL_1_Serock12_PRZEDMIAR - zagreg." xfId="61" xr:uid="{00000000-0005-0000-0000-00003C000000}"/>
    <cellStyle name="_PERSONAL_1_Swidnica inwest" xfId="62" xr:uid="{00000000-0005-0000-0000-00003D000000}"/>
    <cellStyle name="_PERSONAL_1_Swidnica inwest_PRZEDMIAR - szczegółowy" xfId="63" xr:uid="{00000000-0005-0000-0000-00003E000000}"/>
    <cellStyle name="_PERSONAL_1_Swidnica inwest_PRZEDMIAR - zagreg." xfId="64" xr:uid="{00000000-0005-0000-0000-00003F000000}"/>
    <cellStyle name="_PERSONAL_1_Tarnowka Inwestorski" xfId="65" xr:uid="{00000000-0005-0000-0000-000040000000}"/>
    <cellStyle name="_PERSONAL_1_Tarnowka Inwestorski_PRZEDMIAR - szczegółowy" xfId="66" xr:uid="{00000000-0005-0000-0000-000041000000}"/>
    <cellStyle name="_PERSONAL_1_Tarnowka Inwestorski_PRZEDMIAR - zagreg." xfId="67" xr:uid="{00000000-0005-0000-0000-000042000000}"/>
    <cellStyle name="_PERSONAL_1_Wd22 Inwest 2709" xfId="68" xr:uid="{00000000-0005-0000-0000-000043000000}"/>
    <cellStyle name="_PERSONAL_1_Wd22 Inwest 2709_PRZEDMIAR - szczegółowy" xfId="69" xr:uid="{00000000-0005-0000-0000-000044000000}"/>
    <cellStyle name="_PERSONAL_1_Wd22 Inwest 2709_PRZEDMIAR - zagreg." xfId="70" xr:uid="{00000000-0005-0000-0000-000045000000}"/>
    <cellStyle name="_PERSONAL_PRZEDMIAR - szczegółowy" xfId="71" xr:uid="{00000000-0005-0000-0000-000046000000}"/>
    <cellStyle name="_PERSONAL_PRZEDMIAR - zagreg." xfId="72" xr:uid="{00000000-0005-0000-0000-000047000000}"/>
    <cellStyle name="20% - Accent1" xfId="73" xr:uid="{00000000-0005-0000-0000-000048000000}"/>
    <cellStyle name="20% - Accent2" xfId="74" xr:uid="{00000000-0005-0000-0000-000049000000}"/>
    <cellStyle name="20% - Accent3" xfId="75" xr:uid="{00000000-0005-0000-0000-00004A000000}"/>
    <cellStyle name="20% - Accent4" xfId="76" xr:uid="{00000000-0005-0000-0000-00004B000000}"/>
    <cellStyle name="20% - Accent5" xfId="77" xr:uid="{00000000-0005-0000-0000-00004C000000}"/>
    <cellStyle name="20% - Accent6" xfId="78" xr:uid="{00000000-0005-0000-0000-00004D000000}"/>
    <cellStyle name="20% — akcent 1" xfId="79" builtinId="30" customBuiltin="1"/>
    <cellStyle name="20% — akcent 2" xfId="80" builtinId="34" customBuiltin="1"/>
    <cellStyle name="20% — akcent 3" xfId="81" builtinId="38" customBuiltin="1"/>
    <cellStyle name="20% — akcent 4" xfId="82" builtinId="42" customBuiltin="1"/>
    <cellStyle name="20% — akcent 5" xfId="83" builtinId="46" customBuiltin="1"/>
    <cellStyle name="20% — akcent 6" xfId="84" builtinId="50" customBuiltin="1"/>
    <cellStyle name="40% - Accent1" xfId="85" xr:uid="{00000000-0005-0000-0000-000054000000}"/>
    <cellStyle name="40% - Accent2" xfId="86" xr:uid="{00000000-0005-0000-0000-000055000000}"/>
    <cellStyle name="40% - Accent3" xfId="87" xr:uid="{00000000-0005-0000-0000-000056000000}"/>
    <cellStyle name="40% - Accent4" xfId="88" xr:uid="{00000000-0005-0000-0000-000057000000}"/>
    <cellStyle name="40% - Accent5" xfId="89" xr:uid="{00000000-0005-0000-0000-000058000000}"/>
    <cellStyle name="40% - Accent6" xfId="90" xr:uid="{00000000-0005-0000-0000-000059000000}"/>
    <cellStyle name="40% — akcent 1" xfId="91" builtinId="31" customBuiltin="1"/>
    <cellStyle name="40% — akcent 2" xfId="92" builtinId="35" customBuiltin="1"/>
    <cellStyle name="40% — akcent 3" xfId="93" builtinId="39" customBuiltin="1"/>
    <cellStyle name="40% — akcent 4" xfId="94" builtinId="43" customBuiltin="1"/>
    <cellStyle name="40% — akcent 5" xfId="95" builtinId="47" customBuiltin="1"/>
    <cellStyle name="40% — akcent 6" xfId="96" builtinId="51" customBuiltin="1"/>
    <cellStyle name="60% - Accent1" xfId="97" xr:uid="{00000000-0005-0000-0000-000060000000}"/>
    <cellStyle name="60% - Accent2" xfId="98" xr:uid="{00000000-0005-0000-0000-000061000000}"/>
    <cellStyle name="60% - Accent3" xfId="99" xr:uid="{00000000-0005-0000-0000-000062000000}"/>
    <cellStyle name="60% - Accent4" xfId="100" xr:uid="{00000000-0005-0000-0000-000063000000}"/>
    <cellStyle name="60% - Accent5" xfId="101" xr:uid="{00000000-0005-0000-0000-000064000000}"/>
    <cellStyle name="60% - Accent6" xfId="102" xr:uid="{00000000-0005-0000-0000-000065000000}"/>
    <cellStyle name="60% — akcent 1" xfId="103" builtinId="32" customBuiltin="1"/>
    <cellStyle name="60% — akcent 2" xfId="104" builtinId="36" customBuiltin="1"/>
    <cellStyle name="60% — akcent 3" xfId="105" builtinId="40" customBuiltin="1"/>
    <cellStyle name="60% — akcent 4" xfId="106" builtinId="44" customBuiltin="1"/>
    <cellStyle name="60% — akcent 5" xfId="107" builtinId="48" customBuiltin="1"/>
    <cellStyle name="60% — akcent 6" xfId="108" builtinId="52" customBuiltin="1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Akcent 1" xfId="115" builtinId="29" customBuiltin="1"/>
    <cellStyle name="Akcent 2" xfId="116" builtinId="33" customBuiltin="1"/>
    <cellStyle name="Akcent 3" xfId="117" builtinId="37" customBuiltin="1"/>
    <cellStyle name="Akcent 4" xfId="118" builtinId="41" customBuiltin="1"/>
    <cellStyle name="Akcent 5" xfId="119" builtinId="45" customBuiltin="1"/>
    <cellStyle name="Akcent 6" xfId="120" builtinId="49" customBuiltin="1"/>
    <cellStyle name="Bad" xfId="121" xr:uid="{00000000-0005-0000-0000-000078000000}"/>
    <cellStyle name="Calculation" xfId="122" xr:uid="{00000000-0005-0000-0000-000079000000}"/>
    <cellStyle name="Check Cell" xfId="123" xr:uid="{00000000-0005-0000-0000-00007A000000}"/>
    <cellStyle name="Comma [0]_laroux" xfId="124" xr:uid="{00000000-0005-0000-0000-00007B000000}"/>
    <cellStyle name="Comma_KI-Wiraowa-Okcie" xfId="125" xr:uid="{00000000-0005-0000-0000-00007C000000}"/>
    <cellStyle name="Currency [0]_laroux" xfId="126" xr:uid="{00000000-0005-0000-0000-00007D000000}"/>
    <cellStyle name="Currency_laroux" xfId="127" xr:uid="{00000000-0005-0000-0000-00007E000000}"/>
    <cellStyle name="Dane wejściowe" xfId="128" builtinId="20" customBuiltin="1"/>
    <cellStyle name="Dane wyjściowe" xfId="129" builtinId="21" customBuiltin="1"/>
    <cellStyle name="Dobry" xfId="130" builtinId="26" customBuiltin="1"/>
    <cellStyle name="Dziesiętny 2" xfId="170" xr:uid="{00000000-0005-0000-0000-000082000000}"/>
    <cellStyle name="Explanatory Text" xfId="131" xr:uid="{00000000-0005-0000-0000-000083000000}"/>
    <cellStyle name="Good" xfId="132" xr:uid="{00000000-0005-0000-0000-000084000000}"/>
    <cellStyle name="Heading 1" xfId="133" xr:uid="{00000000-0005-0000-0000-000085000000}"/>
    <cellStyle name="Heading 2" xfId="134" xr:uid="{00000000-0005-0000-0000-000086000000}"/>
    <cellStyle name="Heading 3" xfId="135" xr:uid="{00000000-0005-0000-0000-000087000000}"/>
    <cellStyle name="Heading 4" xfId="136" xr:uid="{00000000-0005-0000-0000-000088000000}"/>
    <cellStyle name="Input" xfId="137" xr:uid="{00000000-0005-0000-0000-000089000000}"/>
    <cellStyle name="Komórka połączona" xfId="138" builtinId="24" customBuiltin="1"/>
    <cellStyle name="Komórka zaznaczona" xfId="139" builtinId="23" customBuiltin="1"/>
    <cellStyle name="Linked Cell" xfId="140" xr:uid="{00000000-0005-0000-0000-00008C000000}"/>
    <cellStyle name="Nagłówek 1" xfId="141" builtinId="16" customBuiltin="1"/>
    <cellStyle name="Nagłówek 2" xfId="142" builtinId="17" customBuiltin="1"/>
    <cellStyle name="Nagłówek 3" xfId="143" builtinId="18" customBuiltin="1"/>
    <cellStyle name="Nagłówek 4" xfId="144" builtinId="19" customBuiltin="1"/>
    <cellStyle name="Neutral" xfId="145" xr:uid="{00000000-0005-0000-0000-000091000000}"/>
    <cellStyle name="Neutralny" xfId="146" builtinId="28" customBuiltin="1"/>
    <cellStyle name="None" xfId="147" xr:uid="{00000000-0005-0000-0000-000093000000}"/>
    <cellStyle name="Normal_KI-Wiraowa-Okcie" xfId="148" xr:uid="{00000000-0005-0000-0000-000094000000}"/>
    <cellStyle name="normální_laroux" xfId="149" xr:uid="{00000000-0005-0000-0000-000095000000}"/>
    <cellStyle name="Normalny" xfId="0" builtinId="0"/>
    <cellStyle name="Normalny 2" xfId="150" xr:uid="{00000000-0005-0000-0000-000097000000}"/>
    <cellStyle name="Normalny 3" xfId="151" xr:uid="{00000000-0005-0000-0000-000098000000}"/>
    <cellStyle name="Normalny 4" xfId="152" xr:uid="{00000000-0005-0000-0000-000099000000}"/>
    <cellStyle name="Normalny_Droga S5 - przedmiar drogowy wersja 30_09" xfId="153" xr:uid="{00000000-0005-0000-0000-00009A000000}"/>
    <cellStyle name="Normalny_POL" xfId="154" xr:uid="{00000000-0005-0000-0000-00009C000000}"/>
    <cellStyle name="Note" xfId="155" xr:uid="{00000000-0005-0000-0000-00009E000000}"/>
    <cellStyle name="Obliczenia" xfId="156" builtinId="22" customBuiltin="1"/>
    <cellStyle name="Opis" xfId="157" xr:uid="{00000000-0005-0000-0000-0000A0000000}"/>
    <cellStyle name="Output" xfId="158" xr:uid="{00000000-0005-0000-0000-0000A1000000}"/>
    <cellStyle name="PRZEDMIAR" xfId="159" xr:uid="{00000000-0005-0000-0000-0000A3000000}"/>
    <cellStyle name="Styl 1" xfId="160" xr:uid="{00000000-0005-0000-0000-0000A4000000}"/>
    <cellStyle name="Suma" xfId="161" builtinId="25" customBuiltin="1"/>
    <cellStyle name="Tekst objaśnienia" xfId="162" builtinId="53" customBuiltin="1"/>
    <cellStyle name="Tekst ostrzeżenia" xfId="163" builtinId="11" customBuiltin="1"/>
    <cellStyle name="Title" xfId="164" xr:uid="{00000000-0005-0000-0000-0000A8000000}"/>
    <cellStyle name="Total" xfId="165" xr:uid="{00000000-0005-0000-0000-0000A9000000}"/>
    <cellStyle name="Tytuł" xfId="166" builtinId="15" customBuiltin="1"/>
    <cellStyle name="Uwaga" xfId="167" builtinId="10" customBuiltin="1"/>
    <cellStyle name="Warning Text" xfId="168" xr:uid="{00000000-0005-0000-0000-0000AC000000}"/>
    <cellStyle name="Zły" xfId="169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analiza" connectionId="1" xr16:uid="{00000000-0016-0000-06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8"/>
  <sheetViews>
    <sheetView tabSelected="1" topLeftCell="A25" zoomScaleNormal="100" zoomScaleSheetLayoutView="115" zoomScalePageLayoutView="150" workbookViewId="0">
      <selection activeCell="G30" sqref="G30"/>
    </sheetView>
  </sheetViews>
  <sheetFormatPr defaultColWidth="9" defaultRowHeight="9.9"/>
  <cols>
    <col min="1" max="1" width="5.609375" style="4" customWidth="1"/>
    <col min="2" max="2" width="12.609375" style="5" customWidth="1"/>
    <col min="3" max="3" width="50.609375" style="6" customWidth="1"/>
    <col min="4" max="4" width="8.609375" style="7" customWidth="1"/>
    <col min="5" max="5" width="12.609375" style="8" customWidth="1"/>
    <col min="6" max="6" width="11.83203125" style="90" customWidth="1"/>
    <col min="7" max="9" width="11.83203125" style="9" customWidth="1"/>
    <col min="10" max="16384" width="9" style="9"/>
  </cols>
  <sheetData>
    <row r="1" spans="1:9" s="2" customFormat="1" ht="22.5" customHeight="1">
      <c r="A1" s="125" t="s">
        <v>86</v>
      </c>
      <c r="B1" s="125"/>
      <c r="C1" s="125"/>
      <c r="D1" s="125"/>
      <c r="E1" s="125"/>
      <c r="F1" s="89"/>
    </row>
    <row r="2" spans="1:9" s="2" customFormat="1" ht="16.5" customHeight="1">
      <c r="A2" s="126" t="s">
        <v>67</v>
      </c>
      <c r="B2" s="127"/>
      <c r="C2" s="127"/>
      <c r="D2" s="127"/>
      <c r="E2" s="127"/>
      <c r="F2" s="89"/>
    </row>
    <row r="3" spans="1:9" s="2" customFormat="1" ht="28" customHeight="1" thickBot="1">
      <c r="A3" s="128" t="s">
        <v>346</v>
      </c>
      <c r="B3" s="128"/>
      <c r="C3" s="128"/>
      <c r="D3" s="128"/>
      <c r="E3" s="128"/>
      <c r="F3" s="119"/>
      <c r="G3" s="69"/>
      <c r="H3" s="69"/>
      <c r="I3" s="69"/>
    </row>
    <row r="4" spans="1:9" s="2" customFormat="1" ht="23.1" customHeight="1">
      <c r="A4" s="129" t="s">
        <v>10</v>
      </c>
      <c r="B4" s="38" t="s">
        <v>11</v>
      </c>
      <c r="C4" s="39" t="s">
        <v>12</v>
      </c>
      <c r="D4" s="131" t="s">
        <v>13</v>
      </c>
      <c r="E4" s="132"/>
      <c r="F4" s="89"/>
    </row>
    <row r="5" spans="1:9" s="2" customFormat="1" ht="23.1" customHeight="1" thickBot="1">
      <c r="A5" s="130"/>
      <c r="B5" s="43" t="s">
        <v>14</v>
      </c>
      <c r="C5" s="44" t="s">
        <v>15</v>
      </c>
      <c r="D5" s="45" t="s">
        <v>16</v>
      </c>
      <c r="E5" s="77" t="s">
        <v>17</v>
      </c>
      <c r="F5" s="89"/>
    </row>
    <row r="6" spans="1:9" s="2" customFormat="1" ht="23.1" customHeight="1" thickBot="1">
      <c r="A6" s="58">
        <v>1</v>
      </c>
      <c r="B6" s="59">
        <v>2</v>
      </c>
      <c r="C6" s="59">
        <v>3</v>
      </c>
      <c r="D6" s="59">
        <v>4</v>
      </c>
      <c r="E6" s="76">
        <v>5</v>
      </c>
      <c r="F6" s="89"/>
    </row>
    <row r="7" spans="1:9" s="3" customFormat="1" ht="23.1" customHeight="1">
      <c r="A7" s="81" t="s">
        <v>9</v>
      </c>
      <c r="B7" s="82" t="s">
        <v>50</v>
      </c>
      <c r="C7" s="83" t="s">
        <v>20</v>
      </c>
      <c r="D7" s="84" t="s">
        <v>51</v>
      </c>
      <c r="E7" s="85" t="s">
        <v>51</v>
      </c>
      <c r="F7" s="117"/>
    </row>
    <row r="8" spans="1:9" s="2" customFormat="1" ht="23.1" customHeight="1">
      <c r="A8" s="111"/>
      <c r="B8" s="16" t="s">
        <v>19</v>
      </c>
      <c r="C8" s="24" t="s">
        <v>23</v>
      </c>
      <c r="D8" s="25" t="s">
        <v>51</v>
      </c>
      <c r="E8" s="26" t="s">
        <v>51</v>
      </c>
      <c r="F8" s="89"/>
    </row>
    <row r="9" spans="1:9" s="3" customFormat="1" ht="30" customHeight="1">
      <c r="A9" s="27">
        <v>1</v>
      </c>
      <c r="B9" s="28"/>
      <c r="C9" s="29" t="s">
        <v>319</v>
      </c>
      <c r="D9" s="30" t="s">
        <v>38</v>
      </c>
      <c r="E9" s="120">
        <v>2.8</v>
      </c>
      <c r="F9" s="117"/>
    </row>
    <row r="10" spans="1:9" s="3" customFormat="1" ht="23.1" customHeight="1">
      <c r="A10" s="27">
        <v>2</v>
      </c>
      <c r="B10" s="16" t="s">
        <v>159</v>
      </c>
      <c r="C10" s="50" t="s">
        <v>75</v>
      </c>
      <c r="D10" s="30" t="s">
        <v>18</v>
      </c>
      <c r="E10" s="120">
        <v>32</v>
      </c>
      <c r="F10" s="117"/>
    </row>
    <row r="11" spans="1:9" s="3" customFormat="1" ht="23.1" customHeight="1">
      <c r="A11" s="27">
        <v>3</v>
      </c>
      <c r="B11" s="16" t="s">
        <v>159</v>
      </c>
      <c r="C11" s="50" t="s">
        <v>76</v>
      </c>
      <c r="D11" s="30" t="s">
        <v>36</v>
      </c>
      <c r="E11" s="120">
        <v>447</v>
      </c>
      <c r="F11" s="117"/>
    </row>
    <row r="12" spans="1:9" ht="23.1" customHeight="1">
      <c r="A12" s="48"/>
      <c r="B12" s="49" t="s">
        <v>77</v>
      </c>
      <c r="C12" s="50" t="s">
        <v>68</v>
      </c>
      <c r="D12" s="30"/>
      <c r="E12" s="120"/>
    </row>
    <row r="13" spans="1:9" ht="23.1" customHeight="1">
      <c r="A13" s="48">
        <v>4</v>
      </c>
      <c r="B13" s="28"/>
      <c r="C13" s="29" t="s">
        <v>290</v>
      </c>
      <c r="D13" s="30" t="s">
        <v>36</v>
      </c>
      <c r="E13" s="120">
        <v>1899</v>
      </c>
      <c r="F13" s="117"/>
    </row>
    <row r="14" spans="1:9" ht="30" customHeight="1">
      <c r="A14" s="48">
        <v>5</v>
      </c>
      <c r="B14" s="28"/>
      <c r="C14" s="29" t="s">
        <v>291</v>
      </c>
      <c r="D14" s="30" t="s">
        <v>36</v>
      </c>
      <c r="E14" s="120">
        <f>19476-558</f>
        <v>18918</v>
      </c>
      <c r="F14" s="117"/>
    </row>
    <row r="15" spans="1:9" ht="23.1" customHeight="1">
      <c r="A15" s="18" t="s">
        <v>9</v>
      </c>
      <c r="B15" s="112" t="s">
        <v>78</v>
      </c>
      <c r="C15" s="113" t="s">
        <v>69</v>
      </c>
      <c r="D15" s="21" t="s">
        <v>51</v>
      </c>
      <c r="E15" s="23" t="s">
        <v>51</v>
      </c>
    </row>
    <row r="16" spans="1:9" ht="30" customHeight="1">
      <c r="A16" s="48">
        <v>6</v>
      </c>
      <c r="B16" s="28"/>
      <c r="C16" s="29" t="s">
        <v>292</v>
      </c>
      <c r="D16" s="30" t="s">
        <v>70</v>
      </c>
      <c r="E16" s="120">
        <v>1502</v>
      </c>
      <c r="F16" s="117"/>
    </row>
    <row r="17" spans="1:6" ht="30" customHeight="1">
      <c r="A17" s="48">
        <v>7</v>
      </c>
      <c r="B17" s="28"/>
      <c r="C17" s="29" t="s">
        <v>293</v>
      </c>
      <c r="D17" s="30" t="s">
        <v>36</v>
      </c>
      <c r="E17" s="120">
        <v>478</v>
      </c>
      <c r="F17" s="117"/>
    </row>
    <row r="18" spans="1:6" ht="30" customHeight="1">
      <c r="A18" s="48">
        <v>8</v>
      </c>
      <c r="B18" s="28"/>
      <c r="C18" s="29" t="s">
        <v>294</v>
      </c>
      <c r="D18" s="30" t="s">
        <v>36</v>
      </c>
      <c r="E18" s="120">
        <v>170</v>
      </c>
      <c r="F18" s="117"/>
    </row>
    <row r="19" spans="1:6" ht="40" customHeight="1">
      <c r="A19" s="48">
        <v>9</v>
      </c>
      <c r="B19" s="28"/>
      <c r="C19" s="29" t="s">
        <v>295</v>
      </c>
      <c r="D19" s="30" t="s">
        <v>36</v>
      </c>
      <c r="E19" s="120">
        <f>19476-558+478+5533.4</f>
        <v>24929.4</v>
      </c>
      <c r="F19" s="117"/>
    </row>
    <row r="20" spans="1:6" ht="23.1" customHeight="1">
      <c r="A20" s="18" t="s">
        <v>9</v>
      </c>
      <c r="B20" s="19" t="s">
        <v>40</v>
      </c>
      <c r="C20" s="20" t="s">
        <v>41</v>
      </c>
      <c r="D20" s="21" t="s">
        <v>51</v>
      </c>
      <c r="E20" s="23" t="s">
        <v>51</v>
      </c>
    </row>
    <row r="21" spans="1:6" s="2" customFormat="1" ht="23.1" customHeight="1">
      <c r="A21" s="111"/>
      <c r="B21" s="16" t="s">
        <v>42</v>
      </c>
      <c r="C21" s="24" t="s">
        <v>24</v>
      </c>
      <c r="D21" s="25" t="s">
        <v>51</v>
      </c>
      <c r="E21" s="26" t="s">
        <v>51</v>
      </c>
      <c r="F21" s="89"/>
    </row>
    <row r="22" spans="1:6" ht="87.75" customHeight="1">
      <c r="A22" s="27">
        <v>10</v>
      </c>
      <c r="B22" s="28"/>
      <c r="C22" s="29" t="s">
        <v>356</v>
      </c>
      <c r="D22" s="30" t="s">
        <v>48</v>
      </c>
      <c r="E22" s="120">
        <f>17062*0.45+5533.4*0.2+2414*0.15+(9278.1+(2400-211.13)*0.35)*0.85+(872.1+411*0.72)*0.55</f>
        <v>18326.66</v>
      </c>
      <c r="F22" s="117"/>
    </row>
    <row r="23" spans="1:6" ht="30" customHeight="1">
      <c r="A23" s="27">
        <v>11</v>
      </c>
      <c r="B23" s="28"/>
      <c r="C23" s="29" t="s">
        <v>296</v>
      </c>
      <c r="D23" s="30" t="s">
        <v>70</v>
      </c>
      <c r="E23" s="120">
        <f>710+2810-1365</f>
        <v>2155</v>
      </c>
      <c r="F23" s="117"/>
    </row>
    <row r="24" spans="1:6" s="2" customFormat="1" ht="23.1" customHeight="1">
      <c r="A24" s="18" t="s">
        <v>9</v>
      </c>
      <c r="B24" s="19" t="s">
        <v>43</v>
      </c>
      <c r="C24" s="20" t="s">
        <v>44</v>
      </c>
      <c r="D24" s="21" t="s">
        <v>51</v>
      </c>
      <c r="E24" s="23" t="s">
        <v>51</v>
      </c>
      <c r="F24" s="89"/>
    </row>
    <row r="25" spans="1:6" ht="23.1" customHeight="1">
      <c r="A25" s="111"/>
      <c r="B25" s="16" t="s">
        <v>45</v>
      </c>
      <c r="C25" s="24" t="s">
        <v>25</v>
      </c>
      <c r="D25" s="25" t="s">
        <v>51</v>
      </c>
      <c r="E25" s="26" t="s">
        <v>51</v>
      </c>
    </row>
    <row r="26" spans="1:6" s="1" customFormat="1" ht="40" customHeight="1">
      <c r="A26" s="51">
        <v>12</v>
      </c>
      <c r="B26" s="49"/>
      <c r="C26" s="29" t="s">
        <v>308</v>
      </c>
      <c r="D26" s="30" t="s">
        <v>36</v>
      </c>
      <c r="E26" s="121">
        <f>23804+(2400-211.13)*0.7+3286+411*0.72+852.1+5501.5+597.3+3582</f>
        <v>39451.03</v>
      </c>
      <c r="F26" s="117"/>
    </row>
    <row r="27" spans="1:6" ht="23.1" customHeight="1">
      <c r="A27" s="47"/>
      <c r="B27" s="16" t="s">
        <v>59</v>
      </c>
      <c r="C27" s="24" t="s">
        <v>64</v>
      </c>
      <c r="D27" s="25" t="s">
        <v>51</v>
      </c>
      <c r="E27" s="26" t="s">
        <v>51</v>
      </c>
    </row>
    <row r="28" spans="1:6" s="2" customFormat="1" ht="40" customHeight="1">
      <c r="A28" s="27">
        <v>13</v>
      </c>
      <c r="B28" s="49"/>
      <c r="C28" s="29" t="s">
        <v>309</v>
      </c>
      <c r="D28" s="30" t="s">
        <v>36</v>
      </c>
      <c r="E28" s="120">
        <f>27435+27219+852.1+28980+6353.6+1899</f>
        <v>92738.7</v>
      </c>
      <c r="F28" s="89"/>
    </row>
    <row r="29" spans="1:6" s="2" customFormat="1" ht="40" customHeight="1">
      <c r="A29" s="27">
        <v>14</v>
      </c>
      <c r="B29" s="16" t="s">
        <v>160</v>
      </c>
      <c r="C29" s="33" t="s">
        <v>357</v>
      </c>
      <c r="D29" s="32" t="s">
        <v>36</v>
      </c>
      <c r="E29" s="121">
        <f>23804+(2400-211.13)*0.7+3286+411*0.72+852.1+5501.5+597.3</f>
        <v>35869.03</v>
      </c>
      <c r="F29" s="89"/>
    </row>
    <row r="30" spans="1:6" ht="25" customHeight="1">
      <c r="A30" s="111"/>
      <c r="B30" s="16" t="s">
        <v>46</v>
      </c>
      <c r="C30" s="24" t="s">
        <v>26</v>
      </c>
      <c r="D30" s="25" t="s">
        <v>51</v>
      </c>
      <c r="E30" s="26" t="s">
        <v>51</v>
      </c>
    </row>
    <row r="31" spans="1:6" ht="53.25" customHeight="1">
      <c r="A31" s="35">
        <v>15</v>
      </c>
      <c r="B31" s="36"/>
      <c r="C31" s="42" t="s">
        <v>380</v>
      </c>
      <c r="D31" s="37" t="s">
        <v>36</v>
      </c>
      <c r="E31" s="121">
        <f>23804+(2400-211.13)*0.7+3286+411*0.72+597.3+88*2+26*5</f>
        <v>29821.43</v>
      </c>
      <c r="F31" s="89"/>
    </row>
    <row r="32" spans="1:6" ht="40" customHeight="1">
      <c r="A32" s="47">
        <v>16</v>
      </c>
      <c r="B32" s="16"/>
      <c r="C32" s="33" t="s">
        <v>379</v>
      </c>
      <c r="D32" s="32" t="s">
        <v>36</v>
      </c>
      <c r="E32" s="120">
        <f>852.1+5501.5</f>
        <v>6353.6</v>
      </c>
      <c r="F32" s="89"/>
    </row>
    <row r="33" spans="1:6" s="2" customFormat="1" ht="30" customHeight="1">
      <c r="A33" s="47">
        <v>17</v>
      </c>
      <c r="B33" s="16"/>
      <c r="C33" s="33" t="s">
        <v>314</v>
      </c>
      <c r="D33" s="32" t="s">
        <v>36</v>
      </c>
      <c r="E33" s="86">
        <v>5501.5</v>
      </c>
      <c r="F33" s="89"/>
    </row>
    <row r="34" spans="1:6" s="2" customFormat="1" ht="30" customHeight="1">
      <c r="A34" s="47">
        <v>18</v>
      </c>
      <c r="B34" s="16"/>
      <c r="C34" s="33" t="s">
        <v>313</v>
      </c>
      <c r="D34" s="32" t="s">
        <v>36</v>
      </c>
      <c r="E34" s="120">
        <f>852.1+61</f>
        <v>913.1</v>
      </c>
      <c r="F34" s="89"/>
    </row>
    <row r="35" spans="1:6" s="2" customFormat="1" ht="48.75" customHeight="1">
      <c r="A35" s="47">
        <v>19</v>
      </c>
      <c r="B35" s="49"/>
      <c r="C35" s="29" t="s">
        <v>299</v>
      </c>
      <c r="D35" s="30" t="s">
        <v>36</v>
      </c>
      <c r="E35" s="120">
        <f>23804+1335*0.36+3286+411*0.72</f>
        <v>27866.52</v>
      </c>
      <c r="F35" s="89"/>
    </row>
    <row r="36" spans="1:6" s="2" customFormat="1" ht="25" customHeight="1">
      <c r="A36" s="111"/>
      <c r="B36" s="16" t="s">
        <v>161</v>
      </c>
      <c r="C36" s="24" t="s">
        <v>1</v>
      </c>
      <c r="D36" s="25" t="s">
        <v>51</v>
      </c>
      <c r="E36" s="26" t="s">
        <v>51</v>
      </c>
      <c r="F36" s="89"/>
    </row>
    <row r="37" spans="1:6" s="2" customFormat="1" ht="31.5" customHeight="1">
      <c r="A37" s="47">
        <v>20</v>
      </c>
      <c r="B37" s="28"/>
      <c r="C37" s="29" t="s">
        <v>312</v>
      </c>
      <c r="D37" s="30" t="s">
        <v>36</v>
      </c>
      <c r="E37" s="120">
        <v>5501.5</v>
      </c>
      <c r="F37" s="89"/>
    </row>
    <row r="38" spans="1:6" s="2" customFormat="1" ht="51.75" customHeight="1">
      <c r="A38" s="27">
        <v>21</v>
      </c>
      <c r="B38" s="28"/>
      <c r="C38" s="29" t="s">
        <v>358</v>
      </c>
      <c r="D38" s="30" t="s">
        <v>36</v>
      </c>
      <c r="E38" s="120">
        <f>23804+(2400-211.13)*0.7+3286+411*0.72+852.1+597.3+61</f>
        <v>30428.53</v>
      </c>
      <c r="F38" s="89"/>
    </row>
    <row r="39" spans="1:6" ht="25" customHeight="1">
      <c r="A39" s="47">
        <v>22</v>
      </c>
      <c r="B39" s="16" t="s">
        <v>162</v>
      </c>
      <c r="C39" s="29" t="s">
        <v>297</v>
      </c>
      <c r="D39" s="30" t="s">
        <v>36</v>
      </c>
      <c r="E39" s="120">
        <v>597.29999999999995</v>
      </c>
      <c r="F39" s="89"/>
    </row>
    <row r="40" spans="1:6" s="2" customFormat="1" ht="25" customHeight="1">
      <c r="A40" s="27"/>
      <c r="B40" s="16" t="s">
        <v>79</v>
      </c>
      <c r="C40" s="24" t="s">
        <v>2</v>
      </c>
      <c r="D40" s="25" t="s">
        <v>51</v>
      </c>
      <c r="E40" s="26" t="s">
        <v>51</v>
      </c>
      <c r="F40" s="89"/>
    </row>
    <row r="41" spans="1:6" ht="40" customHeight="1">
      <c r="A41" s="27">
        <v>23</v>
      </c>
      <c r="B41" s="70"/>
      <c r="C41" s="29" t="s">
        <v>300</v>
      </c>
      <c r="D41" s="30" t="s">
        <v>36</v>
      </c>
      <c r="E41" s="120">
        <f>23804+1335*0.16+3286+411*0.32</f>
        <v>27435.119999999999</v>
      </c>
      <c r="F41" s="89"/>
    </row>
    <row r="42" spans="1:6" ht="23.1" customHeight="1">
      <c r="A42" s="18" t="s">
        <v>9</v>
      </c>
      <c r="B42" s="19" t="s">
        <v>3</v>
      </c>
      <c r="C42" s="20" t="s">
        <v>4</v>
      </c>
      <c r="D42" s="21" t="s">
        <v>51</v>
      </c>
      <c r="E42" s="23" t="s">
        <v>51</v>
      </c>
      <c r="F42" s="89"/>
    </row>
    <row r="43" spans="1:6" ht="23.1" customHeight="1">
      <c r="A43" s="111"/>
      <c r="B43" s="16" t="s">
        <v>5</v>
      </c>
      <c r="C43" s="24" t="s">
        <v>6</v>
      </c>
      <c r="D43" s="25" t="s">
        <v>51</v>
      </c>
      <c r="E43" s="26" t="s">
        <v>51</v>
      </c>
      <c r="F43" s="89"/>
    </row>
    <row r="44" spans="1:6" s="2" customFormat="1" ht="23.1" customHeight="1">
      <c r="A44" s="27"/>
      <c r="B44" s="49" t="s">
        <v>5</v>
      </c>
      <c r="C44" s="50" t="s">
        <v>7</v>
      </c>
      <c r="D44" s="32" t="s">
        <v>51</v>
      </c>
      <c r="E44" s="86" t="s">
        <v>51</v>
      </c>
      <c r="F44" s="89"/>
    </row>
    <row r="45" spans="1:6" ht="27.75" customHeight="1">
      <c r="A45" s="47">
        <v>24</v>
      </c>
      <c r="B45" s="71"/>
      <c r="C45" s="29" t="s">
        <v>311</v>
      </c>
      <c r="D45" s="30" t="s">
        <v>36</v>
      </c>
      <c r="E45" s="120">
        <f>852.1+61</f>
        <v>913.1</v>
      </c>
      <c r="F45" s="89"/>
    </row>
    <row r="46" spans="1:6" s="1" customFormat="1" ht="40" customHeight="1">
      <c r="A46" s="51">
        <v>25</v>
      </c>
      <c r="B46" s="71"/>
      <c r="C46" s="29" t="s">
        <v>301</v>
      </c>
      <c r="D46" s="30" t="s">
        <v>36</v>
      </c>
      <c r="E46" s="120">
        <f>23804+1335*0.06+3286+411*0.12</f>
        <v>27219.42</v>
      </c>
      <c r="F46" s="89"/>
    </row>
    <row r="47" spans="1:6" ht="23.1" customHeight="1">
      <c r="A47" s="111"/>
      <c r="B47" s="49" t="s">
        <v>169</v>
      </c>
      <c r="C47" s="50" t="s">
        <v>8</v>
      </c>
      <c r="D47" s="25" t="s">
        <v>51</v>
      </c>
      <c r="E47" s="26" t="s">
        <v>51</v>
      </c>
      <c r="F47" s="89"/>
    </row>
    <row r="48" spans="1:6" s="2" customFormat="1" ht="40" customHeight="1">
      <c r="A48" s="27">
        <v>26</v>
      </c>
      <c r="B48" s="49"/>
      <c r="C48" s="29" t="s">
        <v>315</v>
      </c>
      <c r="D48" s="30" t="s">
        <v>36</v>
      </c>
      <c r="E48" s="120">
        <f>5501.5+852.1+61</f>
        <v>6414.6</v>
      </c>
      <c r="F48" s="89"/>
    </row>
    <row r="49" spans="1:6" ht="40" customHeight="1">
      <c r="A49" s="27">
        <v>27</v>
      </c>
      <c r="B49" s="49" t="s">
        <v>163</v>
      </c>
      <c r="C49" s="29" t="s">
        <v>298</v>
      </c>
      <c r="D49" s="30" t="s">
        <v>36</v>
      </c>
      <c r="E49" s="120">
        <f>1890+23804+3286</f>
        <v>28980</v>
      </c>
      <c r="F49" s="89"/>
    </row>
    <row r="50" spans="1:6" ht="23.1" customHeight="1">
      <c r="A50" s="27"/>
      <c r="B50" s="49" t="s">
        <v>80</v>
      </c>
      <c r="C50" s="50" t="s">
        <v>72</v>
      </c>
      <c r="D50" s="25" t="s">
        <v>51</v>
      </c>
      <c r="E50" s="26" t="s">
        <v>51</v>
      </c>
      <c r="F50" s="89"/>
    </row>
    <row r="51" spans="1:6" ht="40" customHeight="1">
      <c r="A51" s="27">
        <v>28</v>
      </c>
      <c r="B51" s="49"/>
      <c r="C51" s="29" t="s">
        <v>347</v>
      </c>
      <c r="D51" s="30" t="s">
        <v>36</v>
      </c>
      <c r="E51" s="120">
        <f>651.5+512</f>
        <v>1163.5</v>
      </c>
      <c r="F51" s="89"/>
    </row>
    <row r="52" spans="1:6" ht="23.1" customHeight="1">
      <c r="A52" s="18" t="s">
        <v>9</v>
      </c>
      <c r="B52" s="19" t="s">
        <v>58</v>
      </c>
      <c r="C52" s="20" t="s">
        <v>49</v>
      </c>
      <c r="D52" s="21" t="s">
        <v>51</v>
      </c>
      <c r="E52" s="23" t="s">
        <v>51</v>
      </c>
      <c r="F52" s="89"/>
    </row>
    <row r="53" spans="1:6" ht="23.1" customHeight="1">
      <c r="A53" s="27"/>
      <c r="B53" s="16" t="s">
        <v>81</v>
      </c>
      <c r="C53" s="24" t="s">
        <v>0</v>
      </c>
      <c r="D53" s="25" t="s">
        <v>51</v>
      </c>
      <c r="E53" s="26" t="s">
        <v>51</v>
      </c>
      <c r="F53" s="89"/>
    </row>
    <row r="54" spans="1:6" ht="23.1" customHeight="1">
      <c r="A54" s="27">
        <v>29</v>
      </c>
      <c r="B54" s="32"/>
      <c r="C54" s="33" t="s">
        <v>37</v>
      </c>
      <c r="D54" s="32" t="s">
        <v>36</v>
      </c>
      <c r="E54" s="120">
        <v>2655.3</v>
      </c>
      <c r="F54" s="89"/>
    </row>
    <row r="55" spans="1:6" ht="23.1" customHeight="1">
      <c r="A55" s="111"/>
      <c r="B55" s="32"/>
      <c r="C55" s="33" t="s">
        <v>63</v>
      </c>
      <c r="D55" s="32"/>
      <c r="E55" s="86"/>
      <c r="F55" s="89"/>
    </row>
    <row r="56" spans="1:6" s="1" customFormat="1" ht="23.1" customHeight="1">
      <c r="A56" s="52"/>
      <c r="B56" s="15" t="s">
        <v>21</v>
      </c>
      <c r="C56" s="34" t="s">
        <v>22</v>
      </c>
      <c r="D56" s="25" t="s">
        <v>51</v>
      </c>
      <c r="E56" s="26" t="s">
        <v>51</v>
      </c>
      <c r="F56" s="89"/>
    </row>
    <row r="57" spans="1:6" ht="23.1" customHeight="1">
      <c r="A57" s="47">
        <v>30</v>
      </c>
      <c r="B57" s="31"/>
      <c r="C57" s="72" t="s">
        <v>318</v>
      </c>
      <c r="D57" s="32" t="s">
        <v>18</v>
      </c>
      <c r="E57" s="120">
        <v>90</v>
      </c>
      <c r="F57" s="89"/>
    </row>
    <row r="58" spans="1:6" s="2" customFormat="1" ht="23.1" customHeight="1">
      <c r="A58" s="47"/>
      <c r="B58" s="31"/>
      <c r="C58" s="33" t="s">
        <v>63</v>
      </c>
      <c r="D58" s="32"/>
      <c r="E58" s="120"/>
      <c r="F58" s="89"/>
    </row>
    <row r="59" spans="1:6" s="2" customFormat="1" ht="23.1" customHeight="1">
      <c r="A59" s="47"/>
      <c r="B59" s="15" t="s">
        <v>21</v>
      </c>
      <c r="C59" s="34" t="s">
        <v>47</v>
      </c>
      <c r="D59" s="25" t="s">
        <v>51</v>
      </c>
      <c r="E59" s="26" t="s">
        <v>51</v>
      </c>
      <c r="F59" s="89"/>
    </row>
    <row r="60" spans="1:6" s="2" customFormat="1" ht="23.1" customHeight="1">
      <c r="A60" s="47"/>
      <c r="B60" s="32"/>
      <c r="C60" s="33" t="s">
        <v>60</v>
      </c>
      <c r="D60" s="25" t="s">
        <v>51</v>
      </c>
      <c r="E60" s="26" t="s">
        <v>51</v>
      </c>
      <c r="F60" s="89"/>
    </row>
    <row r="61" spans="1:6" s="2" customFormat="1" ht="23.1" customHeight="1">
      <c r="A61" s="48">
        <v>31</v>
      </c>
      <c r="B61" s="31"/>
      <c r="C61" s="72" t="s">
        <v>317</v>
      </c>
      <c r="D61" s="32" t="s">
        <v>18</v>
      </c>
      <c r="E61" s="120">
        <v>169</v>
      </c>
      <c r="F61" s="89"/>
    </row>
    <row r="62" spans="1:6" s="1" customFormat="1" ht="23.1" customHeight="1">
      <c r="A62" s="48"/>
      <c r="B62" s="31"/>
      <c r="C62" s="72" t="s">
        <v>63</v>
      </c>
      <c r="D62" s="32"/>
      <c r="E62" s="120"/>
      <c r="F62" s="89"/>
    </row>
    <row r="63" spans="1:6" s="1" customFormat="1" ht="23.1" customHeight="1">
      <c r="A63" s="48"/>
      <c r="B63" s="15" t="s">
        <v>164</v>
      </c>
      <c r="C63" s="87" t="s">
        <v>87</v>
      </c>
      <c r="D63" s="25" t="s">
        <v>51</v>
      </c>
      <c r="E63" s="26" t="s">
        <v>51</v>
      </c>
      <c r="F63" s="89"/>
    </row>
    <row r="64" spans="1:6" s="1" customFormat="1" ht="23.1" customHeight="1">
      <c r="A64" s="48">
        <v>32</v>
      </c>
      <c r="B64" s="31"/>
      <c r="C64" s="72" t="s">
        <v>88</v>
      </c>
      <c r="D64" s="32" t="s">
        <v>70</v>
      </c>
      <c r="E64" s="120">
        <v>96</v>
      </c>
      <c r="F64" s="89"/>
    </row>
    <row r="65" spans="1:6" s="1" customFormat="1" ht="23.1" customHeight="1">
      <c r="A65" s="48">
        <v>33</v>
      </c>
      <c r="B65" s="31"/>
      <c r="C65" s="72" t="s">
        <v>82</v>
      </c>
      <c r="D65" s="32" t="s">
        <v>70</v>
      </c>
      <c r="E65" s="120">
        <v>126</v>
      </c>
      <c r="F65" s="89"/>
    </row>
    <row r="66" spans="1:6" s="1" customFormat="1" ht="23.1" customHeight="1">
      <c r="A66" s="48"/>
      <c r="B66" s="31"/>
      <c r="C66" s="33" t="s">
        <v>63</v>
      </c>
      <c r="D66" s="32"/>
      <c r="E66" s="120"/>
      <c r="F66" s="89"/>
    </row>
    <row r="67" spans="1:6" s="1" customFormat="1" ht="23.1" customHeight="1">
      <c r="A67" s="48"/>
      <c r="B67" s="15" t="s">
        <v>21</v>
      </c>
      <c r="C67" s="24" t="s">
        <v>83</v>
      </c>
      <c r="D67" s="25" t="s">
        <v>51</v>
      </c>
      <c r="E67" s="26" t="s">
        <v>51</v>
      </c>
      <c r="F67" s="89"/>
    </row>
    <row r="68" spans="1:6" s="1" customFormat="1" ht="23.1" customHeight="1">
      <c r="A68" s="48">
        <v>34</v>
      </c>
      <c r="B68" s="31"/>
      <c r="C68" s="33" t="s">
        <v>84</v>
      </c>
      <c r="D68" s="32" t="s">
        <v>18</v>
      </c>
      <c r="E68" s="120">
        <v>35</v>
      </c>
      <c r="F68" s="89"/>
    </row>
    <row r="69" spans="1:6" s="1" customFormat="1" ht="23.1" customHeight="1">
      <c r="A69" s="48">
        <v>35</v>
      </c>
      <c r="B69" s="31"/>
      <c r="C69" s="33" t="s">
        <v>85</v>
      </c>
      <c r="D69" s="32" t="s">
        <v>18</v>
      </c>
      <c r="E69" s="120">
        <v>52</v>
      </c>
      <c r="F69" s="89"/>
    </row>
    <row r="70" spans="1:6" s="1" customFormat="1" ht="23.1" customHeight="1">
      <c r="A70" s="48"/>
      <c r="B70" s="31"/>
      <c r="C70" s="33" t="s">
        <v>63</v>
      </c>
      <c r="D70" s="32"/>
      <c r="E70" s="120"/>
      <c r="F70" s="89"/>
    </row>
    <row r="71" spans="1:6" s="1" customFormat="1" ht="23.1" customHeight="1">
      <c r="A71" s="53" t="s">
        <v>9</v>
      </c>
      <c r="B71" s="19" t="s">
        <v>27</v>
      </c>
      <c r="C71" s="20" t="s">
        <v>28</v>
      </c>
      <c r="D71" s="21" t="s">
        <v>51</v>
      </c>
      <c r="E71" s="23" t="s">
        <v>51</v>
      </c>
      <c r="F71" s="89"/>
    </row>
    <row r="72" spans="1:6" s="2" customFormat="1" ht="23.1" customHeight="1">
      <c r="A72" s="48"/>
      <c r="B72" s="16" t="s">
        <v>29</v>
      </c>
      <c r="C72" s="24" t="s">
        <v>30</v>
      </c>
      <c r="D72" s="25" t="s">
        <v>51</v>
      </c>
      <c r="E72" s="26" t="s">
        <v>51</v>
      </c>
      <c r="F72" s="89"/>
    </row>
    <row r="73" spans="1:6" s="2" customFormat="1" ht="55" customHeight="1">
      <c r="A73" s="48">
        <v>36</v>
      </c>
      <c r="B73" s="28"/>
      <c r="C73" s="73" t="s">
        <v>306</v>
      </c>
      <c r="D73" s="30" t="s">
        <v>70</v>
      </c>
      <c r="E73" s="120">
        <f>2911+286</f>
        <v>3197</v>
      </c>
      <c r="F73" s="89"/>
    </row>
    <row r="74" spans="1:6" s="1" customFormat="1" ht="40" customHeight="1">
      <c r="A74" s="47">
        <v>7</v>
      </c>
      <c r="B74" s="28"/>
      <c r="C74" s="73" t="s">
        <v>304</v>
      </c>
      <c r="D74" s="30" t="s">
        <v>70</v>
      </c>
      <c r="E74" s="120">
        <f>284.5+12</f>
        <v>296.5</v>
      </c>
      <c r="F74" s="89"/>
    </row>
    <row r="75" spans="1:6" s="1" customFormat="1" ht="30" customHeight="1">
      <c r="A75" s="51">
        <v>38</v>
      </c>
      <c r="B75" s="28"/>
      <c r="C75" s="73" t="s">
        <v>303</v>
      </c>
      <c r="D75" s="30" t="s">
        <v>70</v>
      </c>
      <c r="E75" s="120">
        <v>511.5</v>
      </c>
      <c r="F75" s="89"/>
    </row>
    <row r="76" spans="1:6" s="1" customFormat="1" ht="30" customHeight="1">
      <c r="A76" s="47">
        <v>39</v>
      </c>
      <c r="B76" s="28"/>
      <c r="C76" s="73" t="s">
        <v>302</v>
      </c>
      <c r="D76" s="30" t="s">
        <v>70</v>
      </c>
      <c r="E76" s="120">
        <v>140</v>
      </c>
      <c r="F76" s="89"/>
    </row>
    <row r="77" spans="1:6" ht="30" customHeight="1">
      <c r="A77" s="47">
        <v>40</v>
      </c>
      <c r="B77" s="28"/>
      <c r="C77" s="73" t="s">
        <v>71</v>
      </c>
      <c r="D77" s="30" t="s">
        <v>70</v>
      </c>
      <c r="E77" s="120">
        <v>228</v>
      </c>
      <c r="F77" s="89"/>
    </row>
    <row r="78" spans="1:6" s="2" customFormat="1" ht="23.1" customHeight="1">
      <c r="A78" s="111"/>
      <c r="B78" s="16" t="s">
        <v>165</v>
      </c>
      <c r="C78" s="24" t="s">
        <v>39</v>
      </c>
      <c r="D78" s="25" t="s">
        <v>51</v>
      </c>
      <c r="E78" s="26" t="s">
        <v>51</v>
      </c>
      <c r="F78" s="89"/>
    </row>
    <row r="79" spans="1:6" s="2" customFormat="1" ht="30" customHeight="1">
      <c r="A79" s="47">
        <v>41</v>
      </c>
      <c r="B79" s="28"/>
      <c r="C79" s="29" t="s">
        <v>316</v>
      </c>
      <c r="D79" s="30" t="s">
        <v>36</v>
      </c>
      <c r="E79" s="120">
        <v>1042.3</v>
      </c>
      <c r="F79" s="89"/>
    </row>
    <row r="80" spans="1:6" s="2" customFormat="1" ht="23.1" customHeight="1">
      <c r="A80" s="27"/>
      <c r="B80" s="16" t="s">
        <v>31</v>
      </c>
      <c r="C80" s="24" t="s">
        <v>32</v>
      </c>
      <c r="D80" s="25" t="s">
        <v>51</v>
      </c>
      <c r="E80" s="26" t="s">
        <v>51</v>
      </c>
      <c r="F80" s="89"/>
    </row>
    <row r="81" spans="1:6" s="2" customFormat="1" ht="40" customHeight="1">
      <c r="A81" s="47">
        <v>42</v>
      </c>
      <c r="B81" s="28"/>
      <c r="C81" s="29" t="s">
        <v>307</v>
      </c>
      <c r="D81" s="30" t="s">
        <v>70</v>
      </c>
      <c r="E81" s="120">
        <f>4587.6+81</f>
        <v>4668.6000000000004</v>
      </c>
      <c r="F81" s="89"/>
    </row>
    <row r="82" spans="1:6" ht="23.1" customHeight="1">
      <c r="A82" s="27"/>
      <c r="B82" s="16" t="s">
        <v>166</v>
      </c>
      <c r="C82" s="24" t="s">
        <v>61</v>
      </c>
      <c r="D82" s="25" t="s">
        <v>51</v>
      </c>
      <c r="E82" s="26" t="s">
        <v>51</v>
      </c>
      <c r="F82" s="89"/>
    </row>
    <row r="83" spans="1:6" s="2" customFormat="1" ht="53.25" customHeight="1">
      <c r="A83" s="74">
        <v>43</v>
      </c>
      <c r="B83" s="28"/>
      <c r="C83" s="29" t="s">
        <v>305</v>
      </c>
      <c r="D83" s="30" t="s">
        <v>70</v>
      </c>
      <c r="E83" s="120">
        <f>320+2911</f>
        <v>3231</v>
      </c>
      <c r="F83" s="89"/>
    </row>
    <row r="84" spans="1:6" ht="23.1" customHeight="1">
      <c r="A84" s="111"/>
      <c r="B84" s="49" t="s">
        <v>167</v>
      </c>
      <c r="C84" s="50" t="s">
        <v>73</v>
      </c>
      <c r="D84" s="25" t="s">
        <v>51</v>
      </c>
      <c r="E84" s="26" t="s">
        <v>51</v>
      </c>
      <c r="F84" s="89"/>
    </row>
    <row r="85" spans="1:6" ht="23.1" customHeight="1">
      <c r="A85" s="27">
        <v>44</v>
      </c>
      <c r="B85" s="49"/>
      <c r="C85" s="29" t="s">
        <v>320</v>
      </c>
      <c r="D85" s="30" t="s">
        <v>70</v>
      </c>
      <c r="E85" s="120">
        <v>32</v>
      </c>
      <c r="F85" s="89"/>
    </row>
    <row r="86" spans="1:6" s="2" customFormat="1" ht="23.1" customHeight="1">
      <c r="A86" s="111"/>
      <c r="B86" s="49" t="s">
        <v>168</v>
      </c>
      <c r="C86" s="50" t="s">
        <v>74</v>
      </c>
      <c r="D86" s="25" t="s">
        <v>51</v>
      </c>
      <c r="E86" s="26" t="s">
        <v>51</v>
      </c>
      <c r="F86" s="89"/>
    </row>
    <row r="87" spans="1:6" ht="30" customHeight="1">
      <c r="A87" s="47">
        <v>45</v>
      </c>
      <c r="B87" s="49"/>
      <c r="C87" s="29" t="s">
        <v>310</v>
      </c>
      <c r="D87" s="30" t="s">
        <v>36</v>
      </c>
      <c r="E87" s="120">
        <f>(2810-1365+2810-2100)*1.25</f>
        <v>2693.75</v>
      </c>
      <c r="F87" s="89"/>
    </row>
    <row r="88" spans="1:6" s="2" customFormat="1" ht="23.1" customHeight="1">
      <c r="A88" s="18" t="s">
        <v>9</v>
      </c>
      <c r="B88" s="19" t="s">
        <v>33</v>
      </c>
      <c r="C88" s="20" t="s">
        <v>34</v>
      </c>
      <c r="D88" s="21" t="s">
        <v>51</v>
      </c>
      <c r="E88" s="23" t="s">
        <v>51</v>
      </c>
      <c r="F88" s="89"/>
    </row>
    <row r="89" spans="1:6" s="2" customFormat="1" ht="23.1" customHeight="1">
      <c r="A89" s="111"/>
      <c r="B89" s="16" t="s">
        <v>35</v>
      </c>
      <c r="C89" s="75" t="s">
        <v>57</v>
      </c>
      <c r="D89" s="25" t="s">
        <v>51</v>
      </c>
      <c r="E89" s="26" t="s">
        <v>51</v>
      </c>
      <c r="F89" s="89"/>
    </row>
    <row r="90" spans="1:6" s="2" customFormat="1" ht="30" customHeight="1" thickBot="1">
      <c r="A90" s="88">
        <v>46</v>
      </c>
      <c r="B90" s="78"/>
      <c r="C90" s="79" t="s">
        <v>65</v>
      </c>
      <c r="D90" s="80" t="s">
        <v>36</v>
      </c>
      <c r="E90" s="122">
        <v>17940</v>
      </c>
      <c r="F90" s="89"/>
    </row>
    <row r="91" spans="1:6" s="2" customFormat="1" ht="30" customHeight="1" thickBot="1">
      <c r="A91" s="88">
        <v>47</v>
      </c>
      <c r="B91" s="78"/>
      <c r="C91" s="79" t="s">
        <v>359</v>
      </c>
      <c r="D91" s="80" t="s">
        <v>256</v>
      </c>
      <c r="E91" s="122">
        <v>1</v>
      </c>
      <c r="F91" s="89"/>
    </row>
    <row r="92" spans="1:6">
      <c r="A92" s="10"/>
      <c r="B92" s="11"/>
      <c r="C92" s="12"/>
      <c r="D92" s="14"/>
      <c r="E92" s="13"/>
    </row>
    <row r="93" spans="1:6">
      <c r="A93" s="10"/>
      <c r="B93" s="11"/>
      <c r="C93" s="12"/>
      <c r="D93" s="14"/>
      <c r="E93" s="13"/>
    </row>
    <row r="94" spans="1:6">
      <c r="A94" s="10"/>
      <c r="B94" s="11"/>
      <c r="C94" s="12"/>
      <c r="D94" s="14"/>
      <c r="E94" s="13"/>
    </row>
    <row r="95" spans="1:6">
      <c r="A95" s="10"/>
      <c r="B95" s="11"/>
      <c r="C95" s="12"/>
      <c r="D95" s="14"/>
      <c r="E95" s="13"/>
    </row>
    <row r="96" spans="1:6">
      <c r="A96" s="10"/>
      <c r="B96" s="11"/>
      <c r="C96" s="12"/>
      <c r="D96" s="14"/>
      <c r="E96" s="13"/>
    </row>
    <row r="97" spans="1:5">
      <c r="A97" s="10"/>
      <c r="B97" s="11"/>
      <c r="C97" s="12"/>
      <c r="D97" s="14"/>
      <c r="E97" s="13"/>
    </row>
    <row r="98" spans="1:5">
      <c r="A98" s="10"/>
      <c r="B98" s="11"/>
      <c r="C98" s="12"/>
      <c r="D98" s="14"/>
      <c r="E98" s="13"/>
    </row>
    <row r="99" spans="1:5">
      <c r="A99" s="10"/>
      <c r="B99" s="11"/>
      <c r="C99" s="12"/>
      <c r="D99" s="14"/>
      <c r="E99" s="13"/>
    </row>
    <row r="100" spans="1:5">
      <c r="A100" s="10"/>
      <c r="B100" s="11"/>
      <c r="C100" s="12"/>
      <c r="D100" s="14"/>
      <c r="E100" s="13"/>
    </row>
    <row r="101" spans="1:5">
      <c r="A101" s="10"/>
      <c r="B101" s="11"/>
      <c r="C101" s="12"/>
      <c r="D101" s="14"/>
      <c r="E101" s="13"/>
    </row>
    <row r="102" spans="1:5">
      <c r="A102" s="10"/>
      <c r="B102" s="11"/>
      <c r="C102" s="12"/>
      <c r="D102" s="14"/>
      <c r="E102" s="13"/>
    </row>
    <row r="103" spans="1:5">
      <c r="A103" s="10"/>
      <c r="B103" s="11"/>
      <c r="C103" s="12"/>
      <c r="D103" s="14"/>
      <c r="E103" s="13"/>
    </row>
    <row r="104" spans="1:5">
      <c r="A104" s="10"/>
      <c r="B104" s="11"/>
      <c r="C104" s="12"/>
      <c r="D104" s="14"/>
      <c r="E104" s="13"/>
    </row>
    <row r="105" spans="1:5">
      <c r="A105" s="10"/>
      <c r="B105" s="11"/>
      <c r="C105" s="12"/>
      <c r="D105" s="14"/>
      <c r="E105" s="13"/>
    </row>
    <row r="106" spans="1:5">
      <c r="A106" s="10"/>
      <c r="B106" s="11"/>
      <c r="C106" s="12"/>
      <c r="D106" s="14"/>
      <c r="E106" s="13"/>
    </row>
    <row r="107" spans="1:5">
      <c r="A107" s="10"/>
      <c r="B107" s="11"/>
      <c r="C107" s="12"/>
      <c r="D107" s="14"/>
      <c r="E107" s="13"/>
    </row>
    <row r="108" spans="1:5">
      <c r="A108" s="10"/>
      <c r="B108" s="11"/>
      <c r="C108" s="12"/>
      <c r="D108" s="14"/>
      <c r="E108" s="13"/>
    </row>
    <row r="109" spans="1:5">
      <c r="A109" s="10"/>
      <c r="B109" s="11"/>
      <c r="C109" s="12"/>
      <c r="D109" s="14"/>
      <c r="E109" s="13"/>
    </row>
    <row r="110" spans="1:5">
      <c r="A110" s="10"/>
      <c r="B110" s="11"/>
      <c r="C110" s="12"/>
      <c r="D110" s="14"/>
      <c r="E110" s="13"/>
    </row>
    <row r="111" spans="1:5">
      <c r="A111" s="10"/>
      <c r="B111" s="11"/>
      <c r="C111" s="12"/>
      <c r="D111" s="14"/>
      <c r="E111" s="13"/>
    </row>
    <row r="112" spans="1:5">
      <c r="A112" s="10"/>
      <c r="B112" s="11"/>
      <c r="C112" s="12"/>
      <c r="D112" s="14"/>
      <c r="E112" s="13"/>
    </row>
    <row r="113" spans="1:5">
      <c r="A113" s="10"/>
      <c r="B113" s="11"/>
      <c r="C113" s="12"/>
      <c r="D113" s="14"/>
      <c r="E113" s="13"/>
    </row>
    <row r="114" spans="1:5">
      <c r="A114" s="10"/>
      <c r="B114" s="11"/>
      <c r="C114" s="12"/>
      <c r="D114" s="14"/>
      <c r="E114" s="13"/>
    </row>
    <row r="115" spans="1:5">
      <c r="A115" s="10"/>
    </row>
    <row r="116" spans="1:5">
      <c r="A116" s="10"/>
    </row>
    <row r="117" spans="1:5">
      <c r="A117" s="10"/>
    </row>
    <row r="118" spans="1:5">
      <c r="A118" s="10"/>
    </row>
  </sheetData>
  <sheetProtection selectLockedCells="1" selectUnlockedCells="1"/>
  <mergeCells count="5">
    <mergeCell ref="A1:E1"/>
    <mergeCell ref="A2:E2"/>
    <mergeCell ref="A3:E3"/>
    <mergeCell ref="A4:A5"/>
    <mergeCell ref="D4:E4"/>
  </mergeCells>
  <pageMargins left="1.1811023622047245" right="0.23622047244094491" top="0.59055118110236227" bottom="0.70866141732283472" header="0.31496062992125984" footer="0.47244094488188981"/>
  <pageSetup paperSize="9" orientation="portrait" useFirstPageNumber="1" r:id="rId1"/>
  <headerFooter alignWithMargins="0">
    <oddFooter>&amp;CStrona &amp;P</oddFooter>
  </headerFooter>
  <rowBreaks count="3" manualBreakCount="3">
    <brk id="26" max="4" man="1"/>
    <brk id="46" max="4" man="1"/>
    <brk id="7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E34DF-F41A-4322-8CA3-577F34D2043E}">
  <dimension ref="A1:D20"/>
  <sheetViews>
    <sheetView workbookViewId="0">
      <selection activeCell="A2" sqref="A2:D2"/>
    </sheetView>
  </sheetViews>
  <sheetFormatPr defaultRowHeight="12.3"/>
  <cols>
    <col min="1" max="1" width="5.609375" customWidth="1"/>
    <col min="2" max="2" width="50.609375" customWidth="1"/>
    <col min="3" max="3" width="8.609375" customWidth="1"/>
    <col min="4" max="4" width="12.609375" customWidth="1"/>
  </cols>
  <sheetData>
    <row r="1" spans="1:4" ht="17.7">
      <c r="A1" s="125" t="s">
        <v>86</v>
      </c>
      <c r="B1" s="125"/>
      <c r="C1" s="125"/>
      <c r="D1" s="125"/>
    </row>
    <row r="2" spans="1:4" ht="16.5">
      <c r="A2" s="126" t="s">
        <v>378</v>
      </c>
      <c r="B2" s="127"/>
      <c r="C2" s="127"/>
      <c r="D2" s="127"/>
    </row>
    <row r="3" spans="1:4" ht="35.700000000000003" customHeight="1" thickBot="1">
      <c r="A3" s="128" t="s">
        <v>346</v>
      </c>
      <c r="B3" s="128"/>
      <c r="C3" s="128"/>
      <c r="D3" s="128"/>
    </row>
    <row r="4" spans="1:4">
      <c r="A4" s="129" t="s">
        <v>10</v>
      </c>
      <c r="B4" s="133" t="s">
        <v>363</v>
      </c>
      <c r="C4" s="131" t="s">
        <v>13</v>
      </c>
      <c r="D4" s="132"/>
    </row>
    <row r="5" spans="1:4" ht="12.6" thickBot="1">
      <c r="A5" s="130"/>
      <c r="B5" s="134"/>
      <c r="C5" s="45" t="s">
        <v>16</v>
      </c>
      <c r="D5" s="77" t="s">
        <v>17</v>
      </c>
    </row>
    <row r="6" spans="1:4" ht="12.6" thickBot="1">
      <c r="A6" s="80">
        <v>1</v>
      </c>
      <c r="B6" s="80">
        <v>3</v>
      </c>
      <c r="C6" s="80">
        <v>4</v>
      </c>
      <c r="D6" s="80">
        <v>5</v>
      </c>
    </row>
    <row r="7" spans="1:4" ht="15" customHeight="1" thickBot="1">
      <c r="A7" s="123">
        <v>1</v>
      </c>
      <c r="B7" s="124" t="s">
        <v>364</v>
      </c>
      <c r="C7" s="123" t="s">
        <v>18</v>
      </c>
      <c r="D7" s="123">
        <v>56</v>
      </c>
    </row>
    <row r="8" spans="1:4" ht="15" customHeight="1" thickBot="1">
      <c r="A8" s="123">
        <v>2</v>
      </c>
      <c r="B8" s="124" t="s">
        <v>365</v>
      </c>
      <c r="C8" s="123" t="s">
        <v>18</v>
      </c>
      <c r="D8" s="123">
        <v>4</v>
      </c>
    </row>
    <row r="9" spans="1:4" ht="15" customHeight="1" thickBot="1">
      <c r="A9" s="123">
        <v>3</v>
      </c>
      <c r="B9" s="124" t="s">
        <v>366</v>
      </c>
      <c r="C9" s="123" t="s">
        <v>18</v>
      </c>
      <c r="D9" s="123">
        <v>120</v>
      </c>
    </row>
    <row r="10" spans="1:4" ht="15" customHeight="1" thickBot="1">
      <c r="A10" s="123">
        <v>4</v>
      </c>
      <c r="B10" s="124" t="s">
        <v>367</v>
      </c>
      <c r="C10" s="123" t="s">
        <v>18</v>
      </c>
      <c r="D10" s="123">
        <v>24</v>
      </c>
    </row>
    <row r="11" spans="1:4" ht="15" customHeight="1" thickBot="1">
      <c r="A11" s="123">
        <v>5</v>
      </c>
      <c r="B11" s="124" t="s">
        <v>368</v>
      </c>
      <c r="C11" s="123" t="s">
        <v>18</v>
      </c>
      <c r="D11" s="123">
        <v>8</v>
      </c>
    </row>
    <row r="12" spans="1:4" ht="15" customHeight="1" thickBot="1">
      <c r="A12" s="123">
        <v>6</v>
      </c>
      <c r="B12" s="124" t="s">
        <v>369</v>
      </c>
      <c r="C12" s="123" t="s">
        <v>18</v>
      </c>
      <c r="D12" s="123">
        <v>124</v>
      </c>
    </row>
    <row r="13" spans="1:4" ht="15" customHeight="1" thickBot="1">
      <c r="A13" s="123">
        <v>8</v>
      </c>
      <c r="B13" s="124" t="s">
        <v>370</v>
      </c>
      <c r="C13" s="123" t="s">
        <v>18</v>
      </c>
      <c r="D13" s="123">
        <v>124</v>
      </c>
    </row>
    <row r="14" spans="1:4" ht="15" customHeight="1" thickBot="1">
      <c r="A14" s="123">
        <v>9</v>
      </c>
      <c r="B14" s="124" t="s">
        <v>371</v>
      </c>
      <c r="C14" s="123" t="s">
        <v>70</v>
      </c>
      <c r="D14" s="123">
        <v>72</v>
      </c>
    </row>
    <row r="15" spans="1:4" ht="15" customHeight="1" thickBot="1">
      <c r="A15" s="123">
        <v>10</v>
      </c>
      <c r="B15" s="124" t="s">
        <v>372</v>
      </c>
      <c r="C15" s="123" t="s">
        <v>70</v>
      </c>
      <c r="D15" s="123">
        <v>72</v>
      </c>
    </row>
    <row r="16" spans="1:4" ht="15" customHeight="1" thickBot="1">
      <c r="A16" s="123">
        <v>11</v>
      </c>
      <c r="B16" s="124" t="s">
        <v>373</v>
      </c>
      <c r="C16" s="123" t="s">
        <v>18</v>
      </c>
      <c r="D16" s="123">
        <v>120</v>
      </c>
    </row>
    <row r="17" spans="1:4" ht="15" customHeight="1" thickBot="1">
      <c r="A17" s="123">
        <v>12</v>
      </c>
      <c r="B17" s="124" t="s">
        <v>374</v>
      </c>
      <c r="C17" s="123" t="s">
        <v>18</v>
      </c>
      <c r="D17" s="123">
        <v>120</v>
      </c>
    </row>
    <row r="18" spans="1:4" ht="15" customHeight="1" thickBot="1">
      <c r="A18" s="123">
        <v>13</v>
      </c>
      <c r="B18" s="124" t="s">
        <v>375</v>
      </c>
      <c r="C18" s="123" t="s">
        <v>18</v>
      </c>
      <c r="D18" s="123">
        <v>120</v>
      </c>
    </row>
    <row r="19" spans="1:4" ht="15" customHeight="1" thickBot="1">
      <c r="A19" s="123">
        <v>14</v>
      </c>
      <c r="B19" s="124" t="s">
        <v>376</v>
      </c>
      <c r="C19" s="123" t="s">
        <v>18</v>
      </c>
      <c r="D19" s="123">
        <v>180</v>
      </c>
    </row>
    <row r="20" spans="1:4" ht="15" customHeight="1" thickBot="1">
      <c r="A20" s="123">
        <v>15</v>
      </c>
      <c r="B20" s="124" t="s">
        <v>377</v>
      </c>
      <c r="C20" s="123" t="s">
        <v>18</v>
      </c>
      <c r="D20" s="123">
        <v>8</v>
      </c>
    </row>
  </sheetData>
  <mergeCells count="6">
    <mergeCell ref="A1:D1"/>
    <mergeCell ref="A2:D2"/>
    <mergeCell ref="A3:D3"/>
    <mergeCell ref="A4:A5"/>
    <mergeCell ref="C4:D4"/>
    <mergeCell ref="B4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58"/>
  <sheetViews>
    <sheetView zoomScaleNormal="100" zoomScalePageLayoutView="140" workbookViewId="0">
      <selection activeCell="C10" sqref="C10"/>
    </sheetView>
  </sheetViews>
  <sheetFormatPr defaultColWidth="9.1640625" defaultRowHeight="12.3"/>
  <cols>
    <col min="1" max="1" width="5.609375" style="114" customWidth="1"/>
    <col min="2" max="2" width="12.609375" style="115" customWidth="1"/>
    <col min="3" max="3" width="50.609375" style="115" customWidth="1"/>
    <col min="4" max="4" width="12.609375" style="116" customWidth="1"/>
    <col min="5" max="5" width="8.609375" style="116" customWidth="1"/>
    <col min="6" max="16384" width="9.1640625" style="115"/>
  </cols>
  <sheetData>
    <row r="1" spans="1:5" s="2" customFormat="1" ht="17.7">
      <c r="A1" s="125" t="s">
        <v>360</v>
      </c>
      <c r="B1" s="125"/>
      <c r="C1" s="125"/>
      <c r="D1" s="125"/>
      <c r="E1" s="125"/>
    </row>
    <row r="2" spans="1:5" s="2" customFormat="1" ht="16.5" customHeight="1">
      <c r="A2" s="126" t="s">
        <v>66</v>
      </c>
      <c r="B2" s="126"/>
      <c r="C2" s="126"/>
      <c r="D2" s="126"/>
      <c r="E2" s="126"/>
    </row>
    <row r="3" spans="1:5" s="2" customFormat="1" ht="30" customHeight="1" thickBot="1">
      <c r="A3" s="128" t="s">
        <v>361</v>
      </c>
      <c r="B3" s="136"/>
      <c r="C3" s="136"/>
      <c r="D3" s="136"/>
      <c r="E3" s="136"/>
    </row>
    <row r="4" spans="1:5" s="9" customFormat="1" ht="9.9">
      <c r="A4" s="129" t="s">
        <v>10</v>
      </c>
      <c r="B4" s="38" t="s">
        <v>11</v>
      </c>
      <c r="C4" s="39" t="s">
        <v>12</v>
      </c>
      <c r="D4" s="131" t="s">
        <v>13</v>
      </c>
      <c r="E4" s="131"/>
    </row>
    <row r="5" spans="1:5" s="9" customFormat="1" ht="9.9">
      <c r="A5" s="135"/>
      <c r="B5" s="40" t="s">
        <v>14</v>
      </c>
      <c r="C5" s="41" t="s">
        <v>15</v>
      </c>
      <c r="D5" s="16" t="s">
        <v>17</v>
      </c>
      <c r="E5" s="16" t="s">
        <v>16</v>
      </c>
    </row>
    <row r="6" spans="1:5" s="9" customFormat="1" ht="9.9">
      <c r="A6" s="17">
        <v>1</v>
      </c>
      <c r="B6" s="15">
        <v>2</v>
      </c>
      <c r="C6" s="15">
        <v>3</v>
      </c>
      <c r="D6" s="15">
        <v>4</v>
      </c>
      <c r="E6" s="15">
        <v>5</v>
      </c>
    </row>
    <row r="7" spans="1:5" s="9" customFormat="1" ht="11.1">
      <c r="A7" s="18" t="s">
        <v>9</v>
      </c>
      <c r="B7" s="19" t="s">
        <v>54</v>
      </c>
      <c r="C7" s="20" t="s">
        <v>62</v>
      </c>
      <c r="D7" s="21" t="s">
        <v>51</v>
      </c>
      <c r="E7" s="22" t="s">
        <v>51</v>
      </c>
    </row>
    <row r="8" spans="1:5" s="92" customFormat="1" ht="19.8">
      <c r="A8" s="93" t="s">
        <v>206</v>
      </c>
      <c r="B8" s="94"/>
      <c r="C8" s="95" t="s">
        <v>252</v>
      </c>
      <c r="D8" s="96">
        <v>5009.78</v>
      </c>
      <c r="E8" s="96" t="s">
        <v>48</v>
      </c>
    </row>
    <row r="9" spans="1:5" s="92" customFormat="1" ht="19.8">
      <c r="A9" s="97"/>
      <c r="B9" s="98"/>
      <c r="C9" s="99" t="s">
        <v>255</v>
      </c>
      <c r="D9" s="100"/>
      <c r="E9" s="100"/>
    </row>
    <row r="10" spans="1:5" s="92" customFormat="1" ht="19.8">
      <c r="A10" s="93" t="s">
        <v>207</v>
      </c>
      <c r="B10" s="94"/>
      <c r="C10" s="95" t="s">
        <v>258</v>
      </c>
      <c r="D10" s="96">
        <v>5009.78</v>
      </c>
      <c r="E10" s="96" t="s">
        <v>48</v>
      </c>
    </row>
    <row r="11" spans="1:5" s="92" customFormat="1" ht="19.8">
      <c r="A11" s="101"/>
      <c r="B11" s="102"/>
      <c r="C11" s="103" t="s">
        <v>170</v>
      </c>
      <c r="D11" s="104"/>
      <c r="E11" s="104"/>
    </row>
    <row r="12" spans="1:5" s="92" customFormat="1" ht="19.8">
      <c r="A12" s="97"/>
      <c r="B12" s="98"/>
      <c r="C12" s="99" t="s">
        <v>259</v>
      </c>
      <c r="D12" s="100"/>
      <c r="E12" s="100"/>
    </row>
    <row r="13" spans="1:5" s="92" customFormat="1" ht="19.8">
      <c r="A13" s="93" t="s">
        <v>208</v>
      </c>
      <c r="B13" s="94"/>
      <c r="C13" s="95" t="s">
        <v>253</v>
      </c>
      <c r="D13" s="96">
        <v>13324</v>
      </c>
      <c r="E13" s="96" t="s">
        <v>36</v>
      </c>
    </row>
    <row r="14" spans="1:5" s="92" customFormat="1" ht="19.8">
      <c r="A14" s="97"/>
      <c r="B14" s="98"/>
      <c r="C14" s="99" t="s">
        <v>171</v>
      </c>
      <c r="D14" s="100"/>
      <c r="E14" s="100"/>
    </row>
    <row r="15" spans="1:5" s="92" customFormat="1" ht="19.8">
      <c r="A15" s="93" t="s">
        <v>209</v>
      </c>
      <c r="B15" s="94"/>
      <c r="C15" s="95" t="s">
        <v>254</v>
      </c>
      <c r="D15" s="96">
        <v>1191.42</v>
      </c>
      <c r="E15" s="96" t="s">
        <v>48</v>
      </c>
    </row>
    <row r="16" spans="1:5" s="92" customFormat="1" ht="19.8">
      <c r="A16" s="101"/>
      <c r="B16" s="102"/>
      <c r="C16" s="103" t="s">
        <v>172</v>
      </c>
      <c r="D16" s="104"/>
      <c r="E16" s="104"/>
    </row>
    <row r="17" spans="1:5" s="92" customFormat="1" ht="9.9">
      <c r="A17" s="97"/>
      <c r="B17" s="98"/>
      <c r="C17" s="99" t="s">
        <v>173</v>
      </c>
      <c r="D17" s="100"/>
      <c r="E17" s="100"/>
    </row>
    <row r="18" spans="1:5" s="92" customFormat="1" ht="19.8">
      <c r="A18" s="93" t="s">
        <v>210</v>
      </c>
      <c r="B18" s="94"/>
      <c r="C18" s="95" t="s">
        <v>260</v>
      </c>
      <c r="D18" s="96">
        <v>1191.42</v>
      </c>
      <c r="E18" s="96" t="s">
        <v>48</v>
      </c>
    </row>
    <row r="19" spans="1:5" s="92" customFormat="1" ht="9.9">
      <c r="A19" s="97"/>
      <c r="B19" s="98"/>
      <c r="C19" s="99" t="s">
        <v>174</v>
      </c>
      <c r="D19" s="100"/>
      <c r="E19" s="100"/>
    </row>
    <row r="20" spans="1:5" s="92" customFormat="1" ht="19.8">
      <c r="A20" s="93" t="s">
        <v>211</v>
      </c>
      <c r="B20" s="94"/>
      <c r="C20" s="95" t="s">
        <v>261</v>
      </c>
      <c r="D20" s="96">
        <v>3818.36</v>
      </c>
      <c r="E20" s="96" t="s">
        <v>48</v>
      </c>
    </row>
    <row r="21" spans="1:5" s="92" customFormat="1" ht="19.8">
      <c r="A21" s="101"/>
      <c r="B21" s="102"/>
      <c r="C21" s="103" t="s">
        <v>175</v>
      </c>
      <c r="D21" s="104"/>
      <c r="E21" s="104"/>
    </row>
    <row r="22" spans="1:5" s="92" customFormat="1" ht="9.9">
      <c r="A22" s="97"/>
      <c r="B22" s="98"/>
      <c r="C22" s="99" t="s">
        <v>176</v>
      </c>
      <c r="D22" s="100"/>
      <c r="E22" s="100"/>
    </row>
    <row r="23" spans="1:5" s="92" customFormat="1" ht="19.8">
      <c r="A23" s="101" t="s">
        <v>212</v>
      </c>
      <c r="B23" s="102"/>
      <c r="C23" s="103" t="s">
        <v>262</v>
      </c>
      <c r="D23" s="104">
        <v>5837.39</v>
      </c>
      <c r="E23" s="104" t="s">
        <v>48</v>
      </c>
    </row>
    <row r="24" spans="1:5" s="92" customFormat="1" ht="19.8">
      <c r="A24" s="101"/>
      <c r="B24" s="102"/>
      <c r="C24" s="103" t="s">
        <v>177</v>
      </c>
      <c r="D24" s="104"/>
      <c r="E24" s="104"/>
    </row>
    <row r="25" spans="1:5" s="92" customFormat="1" ht="19.8">
      <c r="A25" s="101"/>
      <c r="B25" s="102"/>
      <c r="C25" s="103" t="s">
        <v>263</v>
      </c>
      <c r="D25" s="104"/>
      <c r="E25" s="104"/>
    </row>
    <row r="26" spans="1:5" s="92" customFormat="1" ht="9.9">
      <c r="A26" s="101"/>
      <c r="B26" s="102"/>
      <c r="C26" s="103" t="s">
        <v>178</v>
      </c>
      <c r="D26" s="104"/>
      <c r="E26" s="104"/>
    </row>
    <row r="27" spans="1:5" s="92" customFormat="1" ht="9.9">
      <c r="A27" s="105" t="s">
        <v>213</v>
      </c>
      <c r="B27" s="106"/>
      <c r="C27" s="107" t="s">
        <v>264</v>
      </c>
      <c r="D27" s="108">
        <v>22</v>
      </c>
      <c r="E27" s="108" t="s">
        <v>52</v>
      </c>
    </row>
    <row r="28" spans="1:5" s="92" customFormat="1" ht="19.8">
      <c r="A28" s="105" t="s">
        <v>214</v>
      </c>
      <c r="B28" s="106"/>
      <c r="C28" s="107" t="s">
        <v>265</v>
      </c>
      <c r="D28" s="108">
        <v>10</v>
      </c>
      <c r="E28" s="108" t="s">
        <v>256</v>
      </c>
    </row>
    <row r="29" spans="1:5" s="92" customFormat="1" ht="19.8">
      <c r="A29" s="93" t="s">
        <v>215</v>
      </c>
      <c r="B29" s="94"/>
      <c r="C29" s="95" t="s">
        <v>266</v>
      </c>
      <c r="D29" s="96">
        <v>5</v>
      </c>
      <c r="E29" s="96" t="s">
        <v>256</v>
      </c>
    </row>
    <row r="30" spans="1:5" s="92" customFormat="1" ht="9.9">
      <c r="A30" s="97"/>
      <c r="B30" s="98"/>
      <c r="C30" s="99" t="s">
        <v>179</v>
      </c>
      <c r="D30" s="100"/>
      <c r="E30" s="100"/>
    </row>
    <row r="31" spans="1:5" s="92" customFormat="1" ht="9.9">
      <c r="A31" s="105" t="s">
        <v>216</v>
      </c>
      <c r="B31" s="106"/>
      <c r="C31" s="107" t="s">
        <v>267</v>
      </c>
      <c r="D31" s="108">
        <v>2</v>
      </c>
      <c r="E31" s="108" t="s">
        <v>256</v>
      </c>
    </row>
    <row r="32" spans="1:5" s="92" customFormat="1" ht="19.8">
      <c r="A32" s="105" t="s">
        <v>217</v>
      </c>
      <c r="B32" s="106"/>
      <c r="C32" s="107" t="s">
        <v>268</v>
      </c>
      <c r="D32" s="108">
        <v>2</v>
      </c>
      <c r="E32" s="108" t="s">
        <v>256</v>
      </c>
    </row>
    <row r="33" spans="1:5" s="92" customFormat="1" ht="9.9">
      <c r="A33" s="105" t="s">
        <v>218</v>
      </c>
      <c r="B33" s="106"/>
      <c r="C33" s="107" t="s">
        <v>269</v>
      </c>
      <c r="D33" s="108">
        <v>9</v>
      </c>
      <c r="E33" s="108" t="s">
        <v>256</v>
      </c>
    </row>
    <row r="34" spans="1:5" s="92" customFormat="1" ht="19.8">
      <c r="A34" s="93" t="s">
        <v>219</v>
      </c>
      <c r="B34" s="94"/>
      <c r="C34" s="95" t="s">
        <v>270</v>
      </c>
      <c r="D34" s="96">
        <v>1260</v>
      </c>
      <c r="E34" s="96" t="s">
        <v>53</v>
      </c>
    </row>
    <row r="35" spans="1:5" s="92" customFormat="1" ht="19.8">
      <c r="A35" s="101"/>
      <c r="B35" s="102"/>
      <c r="C35" s="103" t="s">
        <v>180</v>
      </c>
      <c r="D35" s="104"/>
      <c r="E35" s="104"/>
    </row>
    <row r="36" spans="1:5" s="92" customFormat="1" ht="9.9">
      <c r="A36" s="97"/>
      <c r="B36" s="98"/>
      <c r="C36" s="99" t="s">
        <v>181</v>
      </c>
      <c r="D36" s="100"/>
      <c r="E36" s="100"/>
    </row>
    <row r="37" spans="1:5" s="92" customFormat="1" ht="9.9">
      <c r="A37" s="101" t="s">
        <v>220</v>
      </c>
      <c r="B37" s="102"/>
      <c r="C37" s="103" t="s">
        <v>271</v>
      </c>
      <c r="D37" s="104">
        <v>85.7</v>
      </c>
      <c r="E37" s="104" t="s">
        <v>52</v>
      </c>
    </row>
    <row r="38" spans="1:5" s="92" customFormat="1" ht="19.8">
      <c r="A38" s="93" t="s">
        <v>221</v>
      </c>
      <c r="B38" s="94"/>
      <c r="C38" s="95" t="s">
        <v>272</v>
      </c>
      <c r="D38" s="96">
        <v>192</v>
      </c>
      <c r="E38" s="96" t="s">
        <v>52</v>
      </c>
    </row>
    <row r="39" spans="1:5" s="92" customFormat="1" ht="9.9">
      <c r="A39" s="97"/>
      <c r="B39" s="98"/>
      <c r="C39" s="99" t="s">
        <v>182</v>
      </c>
      <c r="D39" s="100"/>
      <c r="E39" s="100"/>
    </row>
    <row r="40" spans="1:5" s="92" customFormat="1" ht="19.8">
      <c r="A40" s="93" t="s">
        <v>222</v>
      </c>
      <c r="B40" s="94"/>
      <c r="C40" s="95" t="s">
        <v>272</v>
      </c>
      <c r="D40" s="96">
        <f>449.7+95.7</f>
        <v>545.4</v>
      </c>
      <c r="E40" s="96" t="s">
        <v>52</v>
      </c>
    </row>
    <row r="41" spans="1:5" s="92" customFormat="1" ht="9.9">
      <c r="A41" s="97"/>
      <c r="B41" s="98"/>
      <c r="C41" s="99" t="s">
        <v>183</v>
      </c>
      <c r="D41" s="100"/>
      <c r="E41" s="100"/>
    </row>
    <row r="42" spans="1:5" s="92" customFormat="1" ht="19.8">
      <c r="A42" s="93" t="s">
        <v>223</v>
      </c>
      <c r="B42" s="94"/>
      <c r="C42" s="95" t="s">
        <v>272</v>
      </c>
      <c r="D42" s="96">
        <v>444.2</v>
      </c>
      <c r="E42" s="96" t="s">
        <v>52</v>
      </c>
    </row>
    <row r="43" spans="1:5" s="92" customFormat="1" ht="9.9">
      <c r="A43" s="97"/>
      <c r="B43" s="98"/>
      <c r="C43" s="99" t="s">
        <v>184</v>
      </c>
      <c r="D43" s="100"/>
      <c r="E43" s="100"/>
    </row>
    <row r="44" spans="1:5" s="92" customFormat="1" ht="19.8">
      <c r="A44" s="93" t="s">
        <v>224</v>
      </c>
      <c r="B44" s="94"/>
      <c r="C44" s="95" t="s">
        <v>272</v>
      </c>
      <c r="D44" s="96">
        <v>29.1</v>
      </c>
      <c r="E44" s="96" t="s">
        <v>52</v>
      </c>
    </row>
    <row r="45" spans="1:5" s="92" customFormat="1" ht="9.9">
      <c r="A45" s="97"/>
      <c r="B45" s="98"/>
      <c r="C45" s="99" t="s">
        <v>355</v>
      </c>
      <c r="D45" s="100"/>
      <c r="E45" s="100"/>
    </row>
    <row r="46" spans="1:5" s="92" customFormat="1" ht="19.8">
      <c r="A46" s="93" t="s">
        <v>225</v>
      </c>
      <c r="B46" s="94"/>
      <c r="C46" s="95" t="s">
        <v>272</v>
      </c>
      <c r="D46" s="96">
        <v>413.4</v>
      </c>
      <c r="E46" s="96" t="s">
        <v>52</v>
      </c>
    </row>
    <row r="47" spans="1:5" s="92" customFormat="1" ht="9.9">
      <c r="A47" s="97"/>
      <c r="B47" s="98"/>
      <c r="C47" s="99" t="s">
        <v>185</v>
      </c>
      <c r="D47" s="100"/>
      <c r="E47" s="100"/>
    </row>
    <row r="48" spans="1:5" s="92" customFormat="1" ht="19.8">
      <c r="A48" s="93" t="s">
        <v>226</v>
      </c>
      <c r="B48" s="94"/>
      <c r="C48" s="95" t="s">
        <v>273</v>
      </c>
      <c r="D48" s="96">
        <v>2</v>
      </c>
      <c r="E48" s="96" t="s">
        <v>53</v>
      </c>
    </row>
    <row r="49" spans="1:5" s="92" customFormat="1" ht="19.8">
      <c r="A49" s="97"/>
      <c r="B49" s="98"/>
      <c r="C49" s="99" t="s">
        <v>186</v>
      </c>
      <c r="D49" s="100"/>
      <c r="E49" s="100"/>
    </row>
    <row r="50" spans="1:5" s="92" customFormat="1" ht="19.8">
      <c r="A50" s="93" t="s">
        <v>227</v>
      </c>
      <c r="B50" s="94"/>
      <c r="C50" s="95" t="s">
        <v>273</v>
      </c>
      <c r="D50" s="96">
        <v>4</v>
      </c>
      <c r="E50" s="96" t="s">
        <v>53</v>
      </c>
    </row>
    <row r="51" spans="1:5" s="92" customFormat="1" ht="19.8">
      <c r="A51" s="97"/>
      <c r="B51" s="98"/>
      <c r="C51" s="99" t="s">
        <v>274</v>
      </c>
      <c r="D51" s="100"/>
      <c r="E51" s="100"/>
    </row>
    <row r="52" spans="1:5" s="92" customFormat="1" ht="19.8">
      <c r="A52" s="93" t="s">
        <v>228</v>
      </c>
      <c r="B52" s="94"/>
      <c r="C52" s="95" t="s">
        <v>276</v>
      </c>
      <c r="D52" s="96">
        <v>18</v>
      </c>
      <c r="E52" s="96" t="s">
        <v>256</v>
      </c>
    </row>
    <row r="53" spans="1:5" s="92" customFormat="1" ht="19.8">
      <c r="A53" s="101"/>
      <c r="B53" s="102"/>
      <c r="C53" s="103" t="s">
        <v>187</v>
      </c>
      <c r="D53" s="104"/>
      <c r="E53" s="104"/>
    </row>
    <row r="54" spans="1:5" s="92" customFormat="1" ht="19.8">
      <c r="A54" s="101"/>
      <c r="B54" s="102"/>
      <c r="C54" s="103" t="s">
        <v>188</v>
      </c>
      <c r="D54" s="104"/>
      <c r="E54" s="104"/>
    </row>
    <row r="55" spans="1:5" s="92" customFormat="1" ht="19.8">
      <c r="A55" s="101"/>
      <c r="B55" s="102"/>
      <c r="C55" s="103" t="s">
        <v>189</v>
      </c>
      <c r="D55" s="104"/>
      <c r="E55" s="104"/>
    </row>
    <row r="56" spans="1:5" s="92" customFormat="1" ht="19.8">
      <c r="A56" s="97"/>
      <c r="B56" s="98"/>
      <c r="C56" s="99" t="s">
        <v>354</v>
      </c>
      <c r="D56" s="100"/>
      <c r="E56" s="100"/>
    </row>
    <row r="57" spans="1:5" s="92" customFormat="1" ht="19.8">
      <c r="A57" s="93" t="s">
        <v>229</v>
      </c>
      <c r="B57" s="94"/>
      <c r="C57" s="95" t="s">
        <v>276</v>
      </c>
      <c r="D57" s="96">
        <v>8</v>
      </c>
      <c r="E57" s="96" t="s">
        <v>256</v>
      </c>
    </row>
    <row r="58" spans="1:5" s="92" customFormat="1" ht="19.8">
      <c r="A58" s="101"/>
      <c r="B58" s="102"/>
      <c r="C58" s="103" t="s">
        <v>187</v>
      </c>
      <c r="D58" s="104"/>
      <c r="E58" s="104"/>
    </row>
    <row r="59" spans="1:5" s="92" customFormat="1" ht="19.8">
      <c r="A59" s="101"/>
      <c r="B59" s="102"/>
      <c r="C59" s="103" t="s">
        <v>188</v>
      </c>
      <c r="D59" s="104"/>
      <c r="E59" s="104"/>
    </row>
    <row r="60" spans="1:5" s="92" customFormat="1" ht="19.8">
      <c r="A60" s="101"/>
      <c r="B60" s="102"/>
      <c r="C60" s="103" t="s">
        <v>191</v>
      </c>
      <c r="D60" s="104"/>
      <c r="E60" s="104"/>
    </row>
    <row r="61" spans="1:5" s="92" customFormat="1" ht="9.9">
      <c r="A61" s="97"/>
      <c r="B61" s="98"/>
      <c r="C61" s="99" t="s">
        <v>190</v>
      </c>
      <c r="D61" s="100"/>
      <c r="E61" s="100"/>
    </row>
    <row r="62" spans="1:5" s="92" customFormat="1" ht="19.8">
      <c r="A62" s="93" t="s">
        <v>230</v>
      </c>
      <c r="B62" s="94"/>
      <c r="C62" s="95" t="s">
        <v>276</v>
      </c>
      <c r="D62" s="96">
        <v>2</v>
      </c>
      <c r="E62" s="96" t="s">
        <v>256</v>
      </c>
    </row>
    <row r="63" spans="1:5" s="92" customFormat="1" ht="19.8">
      <c r="A63" s="101"/>
      <c r="B63" s="102"/>
      <c r="C63" s="103" t="s">
        <v>275</v>
      </c>
      <c r="D63" s="104"/>
      <c r="E63" s="104"/>
    </row>
    <row r="64" spans="1:5" s="92" customFormat="1" ht="19.8">
      <c r="A64" s="101"/>
      <c r="B64" s="102"/>
      <c r="C64" s="103" t="s">
        <v>192</v>
      </c>
      <c r="D64" s="104"/>
      <c r="E64" s="104"/>
    </row>
    <row r="65" spans="1:5" s="92" customFormat="1" ht="9.9">
      <c r="A65" s="97"/>
      <c r="B65" s="98"/>
      <c r="C65" s="99" t="s">
        <v>193</v>
      </c>
      <c r="D65" s="100"/>
      <c r="E65" s="100"/>
    </row>
    <row r="66" spans="1:5" s="92" customFormat="1" ht="19.8">
      <c r="A66" s="93" t="s">
        <v>231</v>
      </c>
      <c r="B66" s="102"/>
      <c r="C66" s="95" t="s">
        <v>233</v>
      </c>
      <c r="D66" s="96">
        <v>4</v>
      </c>
      <c r="E66" s="96" t="s">
        <v>256</v>
      </c>
    </row>
    <row r="67" spans="1:5" s="92" customFormat="1" ht="19.8">
      <c r="A67" s="101"/>
      <c r="B67" s="102"/>
      <c r="C67" s="103" t="s">
        <v>187</v>
      </c>
      <c r="D67" s="104"/>
      <c r="E67" s="104"/>
    </row>
    <row r="68" spans="1:5" s="92" customFormat="1" ht="19.8">
      <c r="A68" s="101"/>
      <c r="B68" s="102"/>
      <c r="C68" s="103" t="s">
        <v>194</v>
      </c>
      <c r="D68" s="104"/>
      <c r="E68" s="104"/>
    </row>
    <row r="69" spans="1:5" s="92" customFormat="1" ht="19.8">
      <c r="A69" s="101"/>
      <c r="B69" s="102"/>
      <c r="C69" s="103" t="s">
        <v>353</v>
      </c>
      <c r="D69" s="104"/>
      <c r="E69" s="104"/>
    </row>
    <row r="70" spans="1:5" s="92" customFormat="1" ht="9.9">
      <c r="A70" s="101"/>
      <c r="B70" s="102"/>
      <c r="C70" s="99" t="s">
        <v>196</v>
      </c>
      <c r="D70" s="104"/>
      <c r="E70" s="104"/>
    </row>
    <row r="71" spans="1:5" s="92" customFormat="1" ht="19.8">
      <c r="A71" s="93" t="s">
        <v>232</v>
      </c>
      <c r="B71" s="94"/>
      <c r="C71" s="95" t="s">
        <v>233</v>
      </c>
      <c r="D71" s="96">
        <v>5</v>
      </c>
      <c r="E71" s="96" t="s">
        <v>256</v>
      </c>
    </row>
    <row r="72" spans="1:5" s="92" customFormat="1" ht="19.8">
      <c r="A72" s="101"/>
      <c r="B72" s="102"/>
      <c r="C72" s="103" t="s">
        <v>187</v>
      </c>
      <c r="D72" s="104"/>
      <c r="E72" s="104"/>
    </row>
    <row r="73" spans="1:5" s="92" customFormat="1" ht="19.8">
      <c r="A73" s="101"/>
      <c r="B73" s="102"/>
      <c r="C73" s="103" t="s">
        <v>194</v>
      </c>
      <c r="D73" s="104"/>
      <c r="E73" s="104"/>
    </row>
    <row r="74" spans="1:5" s="92" customFormat="1" ht="19.8">
      <c r="A74" s="101"/>
      <c r="B74" s="102"/>
      <c r="C74" s="103" t="s">
        <v>350</v>
      </c>
      <c r="D74" s="104"/>
      <c r="E74" s="104"/>
    </row>
    <row r="75" spans="1:5" s="92" customFormat="1" ht="9.9">
      <c r="A75" s="101"/>
      <c r="B75" s="102"/>
      <c r="C75" s="99" t="s">
        <v>196</v>
      </c>
      <c r="D75" s="104"/>
      <c r="E75" s="104"/>
    </row>
    <row r="76" spans="1:5" s="92" customFormat="1" ht="19.8">
      <c r="A76" s="93" t="s">
        <v>234</v>
      </c>
      <c r="B76" s="94"/>
      <c r="C76" s="95" t="s">
        <v>233</v>
      </c>
      <c r="D76" s="96">
        <v>2</v>
      </c>
      <c r="E76" s="96" t="s">
        <v>256</v>
      </c>
    </row>
    <row r="77" spans="1:5" s="92" customFormat="1" ht="19.8">
      <c r="A77" s="101"/>
      <c r="B77" s="102"/>
      <c r="C77" s="103" t="s">
        <v>187</v>
      </c>
      <c r="D77" s="104"/>
      <c r="E77" s="104"/>
    </row>
    <row r="78" spans="1:5" s="92" customFormat="1" ht="19.8">
      <c r="A78" s="101"/>
      <c r="B78" s="102"/>
      <c r="C78" s="103" t="s">
        <v>194</v>
      </c>
      <c r="D78" s="104"/>
      <c r="E78" s="104"/>
    </row>
    <row r="79" spans="1:5" s="92" customFormat="1" ht="19.8">
      <c r="A79" s="101"/>
      <c r="B79" s="102"/>
      <c r="C79" s="103" t="s">
        <v>195</v>
      </c>
      <c r="D79" s="104"/>
      <c r="E79" s="104"/>
    </row>
    <row r="80" spans="1:5" s="92" customFormat="1" ht="9.9">
      <c r="A80" s="101"/>
      <c r="B80" s="102"/>
      <c r="C80" s="99" t="s">
        <v>196</v>
      </c>
      <c r="D80" s="100"/>
      <c r="E80" s="100"/>
    </row>
    <row r="81" spans="1:5" s="92" customFormat="1" ht="19.8">
      <c r="A81" s="93" t="s">
        <v>235</v>
      </c>
      <c r="B81" s="94"/>
      <c r="C81" s="95" t="s">
        <v>233</v>
      </c>
      <c r="D81" s="96">
        <v>2</v>
      </c>
      <c r="E81" s="96" t="s">
        <v>256</v>
      </c>
    </row>
    <row r="82" spans="1:5" s="92" customFormat="1" ht="19.8">
      <c r="A82" s="101"/>
      <c r="B82" s="102"/>
      <c r="C82" s="103" t="s">
        <v>187</v>
      </c>
      <c r="D82" s="104"/>
      <c r="E82" s="104"/>
    </row>
    <row r="83" spans="1:5" s="92" customFormat="1" ht="19.8">
      <c r="A83" s="101"/>
      <c r="B83" s="102"/>
      <c r="C83" s="103" t="s">
        <v>194</v>
      </c>
      <c r="D83" s="104"/>
      <c r="E83" s="104"/>
    </row>
    <row r="84" spans="1:5" s="92" customFormat="1" ht="19.8">
      <c r="A84" s="101"/>
      <c r="B84" s="102"/>
      <c r="C84" s="103" t="s">
        <v>352</v>
      </c>
      <c r="D84" s="104"/>
      <c r="E84" s="104"/>
    </row>
    <row r="85" spans="1:5" s="92" customFormat="1" ht="9.9">
      <c r="A85" s="101"/>
      <c r="B85" s="102"/>
      <c r="C85" s="99" t="s">
        <v>196</v>
      </c>
      <c r="D85" s="100"/>
      <c r="E85" s="100"/>
    </row>
    <row r="86" spans="1:5" s="92" customFormat="1" ht="19.8">
      <c r="A86" s="93" t="s">
        <v>236</v>
      </c>
      <c r="B86" s="94"/>
      <c r="C86" s="95" t="s">
        <v>351</v>
      </c>
      <c r="D86" s="96">
        <v>1</v>
      </c>
      <c r="E86" s="96" t="s">
        <v>256</v>
      </c>
    </row>
    <row r="87" spans="1:5" s="92" customFormat="1" ht="19.8">
      <c r="A87" s="101"/>
      <c r="B87" s="102"/>
      <c r="C87" s="103" t="s">
        <v>187</v>
      </c>
      <c r="D87" s="104"/>
      <c r="E87" s="104"/>
    </row>
    <row r="88" spans="1:5" s="92" customFormat="1" ht="19.8">
      <c r="A88" s="101"/>
      <c r="B88" s="102"/>
      <c r="C88" s="103" t="s">
        <v>194</v>
      </c>
      <c r="D88" s="104"/>
      <c r="E88" s="104"/>
    </row>
    <row r="89" spans="1:5" s="92" customFormat="1" ht="19.8">
      <c r="A89" s="101"/>
      <c r="B89" s="102"/>
      <c r="C89" s="103" t="s">
        <v>350</v>
      </c>
      <c r="D89" s="104"/>
      <c r="E89" s="104"/>
    </row>
    <row r="90" spans="1:5" s="92" customFormat="1" ht="9.9">
      <c r="A90" s="97"/>
      <c r="B90" s="98"/>
      <c r="C90" s="99" t="s">
        <v>196</v>
      </c>
      <c r="D90" s="100"/>
      <c r="E90" s="100"/>
    </row>
    <row r="91" spans="1:5" s="92" customFormat="1" ht="19.8">
      <c r="A91" s="93" t="s">
        <v>237</v>
      </c>
      <c r="B91" s="94"/>
      <c r="C91" s="95" t="s">
        <v>277</v>
      </c>
      <c r="D91" s="96">
        <v>1726.8</v>
      </c>
      <c r="E91" s="96" t="s">
        <v>52</v>
      </c>
    </row>
    <row r="92" spans="1:5" s="92" customFormat="1" ht="9.9">
      <c r="A92" s="97"/>
      <c r="B92" s="98"/>
      <c r="C92" s="99" t="s">
        <v>197</v>
      </c>
      <c r="D92" s="100"/>
      <c r="E92" s="100"/>
    </row>
    <row r="93" spans="1:5" s="92" customFormat="1" ht="19.8">
      <c r="A93" s="105" t="s">
        <v>238</v>
      </c>
      <c r="B93" s="106"/>
      <c r="C93" s="107" t="s">
        <v>278</v>
      </c>
      <c r="D93" s="108">
        <v>80</v>
      </c>
      <c r="E93" s="108" t="s">
        <v>256</v>
      </c>
    </row>
    <row r="94" spans="1:5" s="92" customFormat="1" ht="19.8">
      <c r="A94" s="93" t="s">
        <v>239</v>
      </c>
      <c r="B94" s="94"/>
      <c r="C94" s="95" t="s">
        <v>280</v>
      </c>
      <c r="D94" s="96">
        <v>80</v>
      </c>
      <c r="E94" s="96" t="s">
        <v>53</v>
      </c>
    </row>
    <row r="95" spans="1:5" s="92" customFormat="1" ht="9.9">
      <c r="A95" s="97"/>
      <c r="B95" s="98"/>
      <c r="C95" s="99" t="s">
        <v>279</v>
      </c>
      <c r="D95" s="100"/>
      <c r="E95" s="100"/>
    </row>
    <row r="96" spans="1:5" s="92" customFormat="1" ht="19.8">
      <c r="A96" s="93" t="s">
        <v>240</v>
      </c>
      <c r="B96" s="94"/>
      <c r="C96" s="95" t="s">
        <v>283</v>
      </c>
      <c r="D96" s="96">
        <v>2080.5300000000002</v>
      </c>
      <c r="E96" s="96" t="s">
        <v>36</v>
      </c>
    </row>
    <row r="97" spans="1:5" s="92" customFormat="1" ht="19.8">
      <c r="A97" s="101"/>
      <c r="B97" s="102"/>
      <c r="C97" s="103" t="s">
        <v>281</v>
      </c>
      <c r="D97" s="104"/>
      <c r="E97" s="104"/>
    </row>
    <row r="98" spans="1:5" s="92" customFormat="1" ht="9.9">
      <c r="A98" s="97"/>
      <c r="B98" s="98"/>
      <c r="C98" s="99"/>
      <c r="D98" s="100"/>
      <c r="E98" s="100"/>
    </row>
    <row r="99" spans="1:5" s="92" customFormat="1" ht="19.8">
      <c r="A99" s="93" t="s">
        <v>241</v>
      </c>
      <c r="B99" s="94"/>
      <c r="C99" s="95" t="s">
        <v>284</v>
      </c>
      <c r="D99" s="96">
        <v>416.11</v>
      </c>
      <c r="E99" s="96" t="s">
        <v>48</v>
      </c>
    </row>
    <row r="100" spans="1:5" s="92" customFormat="1" ht="19.8">
      <c r="A100" s="101"/>
      <c r="B100" s="102"/>
      <c r="C100" s="103" t="s">
        <v>198</v>
      </c>
      <c r="D100" s="104"/>
      <c r="E100" s="104"/>
    </row>
    <row r="101" spans="1:5" s="92" customFormat="1" ht="9.9">
      <c r="A101" s="97"/>
      <c r="B101" s="98"/>
      <c r="C101" s="99" t="s">
        <v>199</v>
      </c>
      <c r="D101" s="100"/>
      <c r="E101" s="100"/>
    </row>
    <row r="102" spans="1:5" s="92" customFormat="1" ht="19.8">
      <c r="A102" s="93" t="s">
        <v>242</v>
      </c>
      <c r="B102" s="94"/>
      <c r="C102" s="95" t="s">
        <v>286</v>
      </c>
      <c r="D102" s="96">
        <f>2019.03-204.7</f>
        <v>1814.33</v>
      </c>
      <c r="E102" s="96" t="s">
        <v>48</v>
      </c>
    </row>
    <row r="103" spans="1:5" s="92" customFormat="1" ht="9.9">
      <c r="A103" s="97"/>
      <c r="B103" s="98"/>
      <c r="C103" s="99" t="s">
        <v>285</v>
      </c>
      <c r="D103" s="100"/>
      <c r="E103" s="100"/>
    </row>
    <row r="104" spans="1:5" s="92" customFormat="1" ht="19.8">
      <c r="A104" s="93" t="s">
        <v>243</v>
      </c>
      <c r="B104" s="94"/>
      <c r="C104" s="95" t="s">
        <v>282</v>
      </c>
      <c r="D104" s="96">
        <v>3556.4</v>
      </c>
      <c r="E104" s="96" t="s">
        <v>36</v>
      </c>
    </row>
    <row r="105" spans="1:5" s="92" customFormat="1" ht="9.9">
      <c r="A105" s="97"/>
      <c r="B105" s="98"/>
      <c r="C105" s="99" t="s">
        <v>200</v>
      </c>
      <c r="D105" s="100"/>
      <c r="E105" s="100"/>
    </row>
    <row r="106" spans="1:5" s="92" customFormat="1" ht="19.8">
      <c r="A106" s="93" t="s">
        <v>244</v>
      </c>
      <c r="B106" s="94"/>
      <c r="C106" s="95" t="s">
        <v>247</v>
      </c>
      <c r="D106" s="96">
        <v>711.28</v>
      </c>
      <c r="E106" s="96" t="s">
        <v>48</v>
      </c>
    </row>
    <row r="107" spans="1:5" s="92" customFormat="1" ht="9.9">
      <c r="A107" s="97"/>
      <c r="B107" s="98"/>
      <c r="C107" s="99" t="s">
        <v>201</v>
      </c>
      <c r="D107" s="100"/>
      <c r="E107" s="100"/>
    </row>
    <row r="108" spans="1:5" s="92" customFormat="1" ht="9.9">
      <c r="A108" s="105" t="s">
        <v>245</v>
      </c>
      <c r="B108" s="106"/>
      <c r="C108" s="107" t="s">
        <v>287</v>
      </c>
      <c r="D108" s="108">
        <v>35.56</v>
      </c>
      <c r="E108" s="108" t="s">
        <v>257</v>
      </c>
    </row>
    <row r="109" spans="1:5" s="92" customFormat="1" ht="19.8">
      <c r="A109" s="93" t="s">
        <v>246</v>
      </c>
      <c r="B109" s="94"/>
      <c r="C109" s="95" t="s">
        <v>251</v>
      </c>
      <c r="D109" s="96">
        <v>3556.4</v>
      </c>
      <c r="E109" s="96" t="s">
        <v>36</v>
      </c>
    </row>
    <row r="110" spans="1:5" s="92" customFormat="1" ht="19.8">
      <c r="A110" s="101"/>
      <c r="B110" s="102"/>
      <c r="C110" s="103" t="s">
        <v>202</v>
      </c>
      <c r="D110" s="104"/>
      <c r="E110" s="104"/>
    </row>
    <row r="111" spans="1:5" s="92" customFormat="1" ht="9.9">
      <c r="A111" s="97"/>
      <c r="B111" s="98"/>
      <c r="C111" s="99" t="s">
        <v>203</v>
      </c>
      <c r="D111" s="100"/>
      <c r="E111" s="100"/>
    </row>
    <row r="112" spans="1:5" s="92" customFormat="1" ht="19.8">
      <c r="A112" s="93" t="s">
        <v>248</v>
      </c>
      <c r="B112" s="94"/>
      <c r="C112" s="95" t="s">
        <v>288</v>
      </c>
      <c r="D112" s="96">
        <v>12</v>
      </c>
      <c r="E112" s="96" t="s">
        <v>256</v>
      </c>
    </row>
    <row r="113" spans="1:5" s="92" customFormat="1" ht="9.9">
      <c r="A113" s="97"/>
      <c r="B113" s="98"/>
      <c r="C113" s="99" t="s">
        <v>204</v>
      </c>
      <c r="D113" s="100"/>
      <c r="E113" s="100"/>
    </row>
    <row r="114" spans="1:5" s="92" customFormat="1" ht="19.8">
      <c r="A114" s="93" t="s">
        <v>249</v>
      </c>
      <c r="B114" s="94"/>
      <c r="C114" s="95" t="s">
        <v>289</v>
      </c>
      <c r="D114" s="96">
        <v>12</v>
      </c>
      <c r="E114" s="96" t="s">
        <v>256</v>
      </c>
    </row>
    <row r="115" spans="1:5" s="92" customFormat="1" ht="9.9">
      <c r="A115" s="97"/>
      <c r="B115" s="98"/>
      <c r="C115" s="99" t="s">
        <v>205</v>
      </c>
      <c r="D115" s="100"/>
      <c r="E115" s="100"/>
    </row>
    <row r="116" spans="1:5" s="92" customFormat="1" ht="9.9">
      <c r="A116" s="93" t="s">
        <v>250</v>
      </c>
      <c r="B116" s="102"/>
      <c r="C116" s="103" t="s">
        <v>349</v>
      </c>
      <c r="D116" s="96">
        <v>31.5</v>
      </c>
      <c r="E116" s="96" t="s">
        <v>52</v>
      </c>
    </row>
    <row r="117" spans="1:5" s="92" customFormat="1" ht="9.9">
      <c r="A117" s="97"/>
      <c r="B117" s="98"/>
      <c r="C117" s="99" t="s">
        <v>348</v>
      </c>
      <c r="D117" s="100"/>
      <c r="E117" s="100"/>
    </row>
    <row r="118" spans="1:5" s="54" customFormat="1" ht="9.9">
      <c r="A118" s="55"/>
      <c r="D118" s="91"/>
      <c r="E118" s="91"/>
    </row>
    <row r="119" spans="1:5" s="54" customFormat="1" ht="9.9">
      <c r="A119" s="55"/>
      <c r="D119" s="91"/>
      <c r="E119" s="91"/>
    </row>
    <row r="120" spans="1:5" s="54" customFormat="1" ht="9.9">
      <c r="A120" s="55"/>
      <c r="D120" s="91"/>
      <c r="E120" s="91"/>
    </row>
    <row r="121" spans="1:5" s="54" customFormat="1" ht="9.9">
      <c r="A121" s="55"/>
      <c r="D121" s="91"/>
      <c r="E121" s="91"/>
    </row>
    <row r="122" spans="1:5" s="54" customFormat="1" ht="9.9">
      <c r="A122" s="55"/>
      <c r="D122" s="91"/>
      <c r="E122" s="91"/>
    </row>
    <row r="123" spans="1:5" s="54" customFormat="1" ht="9.9">
      <c r="A123" s="55"/>
      <c r="D123" s="91"/>
      <c r="E123" s="91"/>
    </row>
    <row r="124" spans="1:5" s="54" customFormat="1" ht="9.9">
      <c r="A124" s="55"/>
      <c r="D124" s="91"/>
      <c r="E124" s="91"/>
    </row>
    <row r="125" spans="1:5" s="54" customFormat="1" ht="9.9">
      <c r="A125" s="55"/>
      <c r="D125" s="91"/>
      <c r="E125" s="91"/>
    </row>
    <row r="126" spans="1:5" s="54" customFormat="1" ht="9.9">
      <c r="A126" s="55"/>
      <c r="D126" s="91"/>
      <c r="E126" s="91"/>
    </row>
    <row r="127" spans="1:5" s="54" customFormat="1" ht="9.9">
      <c r="A127" s="55"/>
      <c r="D127" s="91"/>
      <c r="E127" s="91"/>
    </row>
    <row r="128" spans="1:5" s="54" customFormat="1" ht="9.9">
      <c r="A128" s="55"/>
      <c r="D128" s="91"/>
      <c r="E128" s="91"/>
    </row>
    <row r="129" spans="1:5" s="54" customFormat="1" ht="9.9">
      <c r="A129" s="55"/>
      <c r="D129" s="91"/>
      <c r="E129" s="91"/>
    </row>
    <row r="130" spans="1:5" s="54" customFormat="1" ht="9.9">
      <c r="A130" s="55"/>
      <c r="D130" s="91"/>
      <c r="E130" s="91"/>
    </row>
    <row r="131" spans="1:5" s="54" customFormat="1" ht="9.9">
      <c r="A131" s="55"/>
      <c r="D131" s="91"/>
      <c r="E131" s="91"/>
    </row>
    <row r="132" spans="1:5" s="54" customFormat="1" ht="9.9">
      <c r="A132" s="55"/>
      <c r="D132" s="91"/>
      <c r="E132" s="91"/>
    </row>
    <row r="133" spans="1:5" s="54" customFormat="1" ht="9.9">
      <c r="A133" s="55"/>
      <c r="D133" s="91"/>
      <c r="E133" s="91"/>
    </row>
    <row r="134" spans="1:5" s="54" customFormat="1" ht="9.9">
      <c r="A134" s="55"/>
      <c r="D134" s="91"/>
      <c r="E134" s="91"/>
    </row>
    <row r="135" spans="1:5" s="54" customFormat="1" ht="9.9">
      <c r="A135" s="55"/>
      <c r="D135" s="91"/>
      <c r="E135" s="91"/>
    </row>
    <row r="136" spans="1:5" s="54" customFormat="1" ht="9.9">
      <c r="A136" s="55"/>
      <c r="D136" s="91"/>
      <c r="E136" s="91"/>
    </row>
    <row r="137" spans="1:5" s="54" customFormat="1" ht="9.9">
      <c r="A137" s="55"/>
      <c r="D137" s="91"/>
      <c r="E137" s="91"/>
    </row>
    <row r="138" spans="1:5" s="54" customFormat="1" ht="9.9">
      <c r="A138" s="55"/>
      <c r="D138" s="91"/>
      <c r="E138" s="91"/>
    </row>
    <row r="139" spans="1:5" s="54" customFormat="1" ht="9.9">
      <c r="A139" s="55"/>
      <c r="D139" s="91"/>
      <c r="E139" s="91"/>
    </row>
    <row r="140" spans="1:5" s="54" customFormat="1" ht="9.9">
      <c r="A140" s="55"/>
      <c r="D140" s="91"/>
      <c r="E140" s="91"/>
    </row>
    <row r="141" spans="1:5" s="54" customFormat="1" ht="9.9">
      <c r="A141" s="55"/>
      <c r="D141" s="91"/>
      <c r="E141" s="91"/>
    </row>
    <row r="142" spans="1:5" s="54" customFormat="1" ht="9.9">
      <c r="A142" s="55"/>
      <c r="D142" s="91"/>
      <c r="E142" s="91"/>
    </row>
    <row r="143" spans="1:5" s="54" customFormat="1" ht="9.9">
      <c r="A143" s="55"/>
      <c r="D143" s="91"/>
      <c r="E143" s="91"/>
    </row>
    <row r="144" spans="1:5" s="54" customFormat="1" ht="9.9">
      <c r="A144" s="55"/>
      <c r="D144" s="91"/>
      <c r="E144" s="91"/>
    </row>
    <row r="145" spans="1:5" s="54" customFormat="1" ht="9.9">
      <c r="A145" s="55"/>
      <c r="D145" s="91"/>
      <c r="E145" s="91"/>
    </row>
    <row r="146" spans="1:5" s="54" customFormat="1" ht="9.9">
      <c r="A146" s="55"/>
      <c r="D146" s="91"/>
      <c r="E146" s="91"/>
    </row>
    <row r="147" spans="1:5" s="54" customFormat="1" ht="9.9">
      <c r="A147" s="55"/>
      <c r="D147" s="91"/>
      <c r="E147" s="91"/>
    </row>
    <row r="148" spans="1:5" s="54" customFormat="1" ht="9.9">
      <c r="A148" s="55"/>
      <c r="D148" s="91"/>
      <c r="E148" s="91"/>
    </row>
    <row r="149" spans="1:5" s="54" customFormat="1" ht="9.9">
      <c r="A149" s="55"/>
      <c r="D149" s="91"/>
      <c r="E149" s="91"/>
    </row>
    <row r="150" spans="1:5" s="54" customFormat="1" ht="9.9">
      <c r="A150" s="55"/>
      <c r="D150" s="91"/>
      <c r="E150" s="91"/>
    </row>
    <row r="151" spans="1:5" s="54" customFormat="1" ht="9.9">
      <c r="A151" s="55"/>
      <c r="D151" s="91"/>
      <c r="E151" s="91"/>
    </row>
    <row r="152" spans="1:5" s="54" customFormat="1" ht="9.9">
      <c r="A152" s="55"/>
      <c r="D152" s="91"/>
      <c r="E152" s="91"/>
    </row>
    <row r="153" spans="1:5" s="54" customFormat="1" ht="9.9">
      <c r="A153" s="55"/>
      <c r="D153" s="91"/>
      <c r="E153" s="91"/>
    </row>
    <row r="154" spans="1:5" s="54" customFormat="1" ht="9.9">
      <c r="A154" s="55"/>
      <c r="D154" s="91"/>
      <c r="E154" s="91"/>
    </row>
    <row r="155" spans="1:5" s="54" customFormat="1" ht="9.9">
      <c r="A155" s="55"/>
      <c r="D155" s="91"/>
      <c r="E155" s="91"/>
    </row>
    <row r="156" spans="1:5" s="54" customFormat="1" ht="9.9">
      <c r="A156" s="55"/>
      <c r="D156" s="91"/>
      <c r="E156" s="91"/>
    </row>
    <row r="157" spans="1:5" s="54" customFormat="1" ht="9.9">
      <c r="A157" s="55"/>
      <c r="D157" s="91"/>
      <c r="E157" s="91"/>
    </row>
    <row r="158" spans="1:5" s="54" customFormat="1" ht="9.9">
      <c r="A158" s="55"/>
      <c r="D158" s="91"/>
      <c r="E158" s="91"/>
    </row>
    <row r="159" spans="1:5" s="54" customFormat="1" ht="9.9">
      <c r="A159" s="55"/>
      <c r="D159" s="91"/>
      <c r="E159" s="91"/>
    </row>
    <row r="160" spans="1:5" s="54" customFormat="1" ht="9.9">
      <c r="A160" s="55"/>
      <c r="D160" s="91"/>
      <c r="E160" s="91"/>
    </row>
    <row r="161" spans="1:5" s="54" customFormat="1" ht="9.9">
      <c r="A161" s="55"/>
      <c r="D161" s="91"/>
      <c r="E161" s="91"/>
    </row>
    <row r="162" spans="1:5" s="54" customFormat="1" ht="9.9">
      <c r="A162" s="55"/>
      <c r="D162" s="91"/>
      <c r="E162" s="91"/>
    </row>
    <row r="163" spans="1:5" s="54" customFormat="1" ht="9.9">
      <c r="A163" s="55"/>
      <c r="D163" s="91"/>
      <c r="E163" s="91"/>
    </row>
    <row r="164" spans="1:5" s="54" customFormat="1" ht="9.9">
      <c r="A164" s="55"/>
      <c r="D164" s="91"/>
      <c r="E164" s="91"/>
    </row>
    <row r="165" spans="1:5" s="54" customFormat="1" ht="9.9">
      <c r="A165" s="55"/>
      <c r="D165" s="91"/>
      <c r="E165" s="91"/>
    </row>
    <row r="166" spans="1:5" s="54" customFormat="1" ht="9.9">
      <c r="A166" s="55"/>
      <c r="D166" s="91"/>
      <c r="E166" s="91"/>
    </row>
    <row r="167" spans="1:5" s="54" customFormat="1" ht="9.9">
      <c r="A167" s="55"/>
      <c r="D167" s="91"/>
      <c r="E167" s="91"/>
    </row>
    <row r="168" spans="1:5" s="54" customFormat="1" ht="9.9">
      <c r="A168" s="55"/>
      <c r="D168" s="91"/>
      <c r="E168" s="91"/>
    </row>
    <row r="169" spans="1:5" s="54" customFormat="1" ht="9.9">
      <c r="A169" s="55"/>
      <c r="D169" s="91"/>
      <c r="E169" s="91"/>
    </row>
    <row r="170" spans="1:5" s="54" customFormat="1" ht="9.9">
      <c r="A170" s="55"/>
      <c r="D170" s="91"/>
      <c r="E170" s="91"/>
    </row>
    <row r="171" spans="1:5" s="54" customFormat="1" ht="9.9">
      <c r="A171" s="55"/>
      <c r="D171" s="91"/>
      <c r="E171" s="91"/>
    </row>
    <row r="172" spans="1:5" s="54" customFormat="1" ht="9.9">
      <c r="A172" s="55"/>
      <c r="D172" s="91"/>
      <c r="E172" s="91"/>
    </row>
    <row r="173" spans="1:5" s="54" customFormat="1" ht="9.9">
      <c r="A173" s="55"/>
      <c r="D173" s="91"/>
      <c r="E173" s="91"/>
    </row>
    <row r="174" spans="1:5" s="54" customFormat="1" ht="9.9">
      <c r="A174" s="55"/>
      <c r="D174" s="91"/>
      <c r="E174" s="91"/>
    </row>
    <row r="175" spans="1:5" s="54" customFormat="1" ht="9.9">
      <c r="A175" s="55"/>
      <c r="D175" s="91"/>
      <c r="E175" s="91"/>
    </row>
    <row r="176" spans="1:5" s="54" customFormat="1" ht="9.9">
      <c r="A176" s="55"/>
      <c r="D176" s="91"/>
      <c r="E176" s="91"/>
    </row>
    <row r="177" spans="1:5" s="54" customFormat="1" ht="9.9">
      <c r="A177" s="55"/>
      <c r="D177" s="91"/>
      <c r="E177" s="91"/>
    </row>
    <row r="178" spans="1:5" s="54" customFormat="1" ht="9.9">
      <c r="A178" s="55"/>
      <c r="D178" s="91"/>
      <c r="E178" s="91"/>
    </row>
    <row r="179" spans="1:5" s="54" customFormat="1" ht="9.9">
      <c r="A179" s="55"/>
      <c r="D179" s="91"/>
      <c r="E179" s="91"/>
    </row>
    <row r="180" spans="1:5" s="54" customFormat="1" ht="9.9">
      <c r="A180" s="55"/>
      <c r="D180" s="91"/>
      <c r="E180" s="91"/>
    </row>
    <row r="181" spans="1:5" s="54" customFormat="1" ht="9.9">
      <c r="A181" s="55"/>
      <c r="D181" s="91"/>
      <c r="E181" s="91"/>
    </row>
    <row r="182" spans="1:5" s="54" customFormat="1" ht="9.9">
      <c r="A182" s="55"/>
      <c r="D182" s="91"/>
      <c r="E182" s="91"/>
    </row>
    <row r="183" spans="1:5" s="54" customFormat="1" ht="9.9">
      <c r="A183" s="55"/>
      <c r="D183" s="91"/>
      <c r="E183" s="91"/>
    </row>
    <row r="184" spans="1:5" s="54" customFormat="1" ht="9.9">
      <c r="A184" s="55"/>
      <c r="D184" s="91"/>
      <c r="E184" s="91"/>
    </row>
    <row r="185" spans="1:5" s="54" customFormat="1" ht="9.9">
      <c r="A185" s="55"/>
      <c r="D185" s="91"/>
      <c r="E185" s="91"/>
    </row>
    <row r="186" spans="1:5" s="54" customFormat="1" ht="9.9">
      <c r="A186" s="55"/>
      <c r="D186" s="91"/>
      <c r="E186" s="91"/>
    </row>
    <row r="187" spans="1:5" s="54" customFormat="1" ht="9.9">
      <c r="A187" s="55"/>
      <c r="D187" s="91"/>
      <c r="E187" s="91"/>
    </row>
    <row r="188" spans="1:5" s="54" customFormat="1" ht="9.9">
      <c r="A188" s="55"/>
      <c r="D188" s="91"/>
      <c r="E188" s="91"/>
    </row>
    <row r="189" spans="1:5" s="54" customFormat="1" ht="9.9">
      <c r="A189" s="55"/>
      <c r="D189" s="91"/>
      <c r="E189" s="91"/>
    </row>
    <row r="190" spans="1:5" s="54" customFormat="1" ht="9.9">
      <c r="A190" s="55"/>
      <c r="D190" s="91"/>
      <c r="E190" s="91"/>
    </row>
    <row r="191" spans="1:5" s="54" customFormat="1" ht="9.9">
      <c r="A191" s="55"/>
      <c r="D191" s="91"/>
      <c r="E191" s="91"/>
    </row>
    <row r="192" spans="1:5" s="54" customFormat="1" ht="9.9">
      <c r="A192" s="55"/>
      <c r="D192" s="91"/>
      <c r="E192" s="91"/>
    </row>
    <row r="193" spans="1:5" s="54" customFormat="1" ht="9.9">
      <c r="A193" s="55"/>
      <c r="D193" s="91"/>
      <c r="E193" s="91"/>
    </row>
    <row r="194" spans="1:5" s="54" customFormat="1" ht="9.9">
      <c r="A194" s="55"/>
      <c r="D194" s="91"/>
      <c r="E194" s="91"/>
    </row>
    <row r="195" spans="1:5" s="54" customFormat="1" ht="9.9">
      <c r="A195" s="55"/>
      <c r="D195" s="91"/>
      <c r="E195" s="91"/>
    </row>
    <row r="196" spans="1:5" s="54" customFormat="1" ht="9.9">
      <c r="A196" s="55"/>
      <c r="D196" s="91"/>
      <c r="E196" s="91"/>
    </row>
    <row r="197" spans="1:5" s="54" customFormat="1" ht="9.9">
      <c r="A197" s="55"/>
      <c r="D197" s="91"/>
      <c r="E197" s="91"/>
    </row>
    <row r="198" spans="1:5" s="54" customFormat="1" ht="9.9">
      <c r="A198" s="55"/>
      <c r="D198" s="91"/>
      <c r="E198" s="91"/>
    </row>
    <row r="199" spans="1:5" s="54" customFormat="1" ht="9.9">
      <c r="A199" s="55"/>
      <c r="D199" s="91"/>
      <c r="E199" s="91"/>
    </row>
    <row r="200" spans="1:5" s="54" customFormat="1" ht="9.9">
      <c r="A200" s="55"/>
      <c r="D200" s="91"/>
      <c r="E200" s="91"/>
    </row>
    <row r="201" spans="1:5" s="54" customFormat="1" ht="9.9">
      <c r="A201" s="55"/>
      <c r="D201" s="91"/>
      <c r="E201" s="91"/>
    </row>
    <row r="202" spans="1:5" s="54" customFormat="1" ht="9.9">
      <c r="A202" s="55"/>
      <c r="D202" s="91"/>
      <c r="E202" s="91"/>
    </row>
    <row r="203" spans="1:5" s="54" customFormat="1" ht="9.9">
      <c r="A203" s="55"/>
      <c r="D203" s="91"/>
      <c r="E203" s="91"/>
    </row>
    <row r="204" spans="1:5" s="54" customFormat="1" ht="9.9">
      <c r="A204" s="55"/>
      <c r="D204" s="91"/>
      <c r="E204" s="91"/>
    </row>
    <row r="205" spans="1:5" s="54" customFormat="1" ht="9.9">
      <c r="A205" s="55"/>
      <c r="D205" s="91"/>
      <c r="E205" s="91"/>
    </row>
    <row r="206" spans="1:5" s="54" customFormat="1" ht="9.9">
      <c r="A206" s="55"/>
      <c r="D206" s="91"/>
      <c r="E206" s="91"/>
    </row>
    <row r="207" spans="1:5" s="54" customFormat="1" ht="9.9">
      <c r="A207" s="55"/>
      <c r="D207" s="91"/>
      <c r="E207" s="91"/>
    </row>
    <row r="208" spans="1:5" s="54" customFormat="1" ht="9.9">
      <c r="A208" s="55"/>
      <c r="D208" s="91"/>
      <c r="E208" s="91"/>
    </row>
    <row r="209" spans="1:5" s="54" customFormat="1" ht="9.9">
      <c r="A209" s="55"/>
      <c r="D209" s="91"/>
      <c r="E209" s="91"/>
    </row>
    <row r="210" spans="1:5" s="54" customFormat="1" ht="9.9">
      <c r="A210" s="55"/>
      <c r="D210" s="91"/>
      <c r="E210" s="91"/>
    </row>
    <row r="211" spans="1:5" s="54" customFormat="1" ht="9.9">
      <c r="A211" s="55"/>
      <c r="D211" s="91"/>
      <c r="E211" s="91"/>
    </row>
    <row r="212" spans="1:5" s="54" customFormat="1" ht="9.9">
      <c r="A212" s="55"/>
      <c r="D212" s="91"/>
      <c r="E212" s="91"/>
    </row>
    <row r="213" spans="1:5" s="54" customFormat="1" ht="9.9">
      <c r="A213" s="55"/>
      <c r="D213" s="91"/>
      <c r="E213" s="91"/>
    </row>
    <row r="214" spans="1:5" s="54" customFormat="1" ht="9.9">
      <c r="A214" s="55"/>
      <c r="D214" s="91"/>
      <c r="E214" s="91"/>
    </row>
    <row r="215" spans="1:5" s="54" customFormat="1" ht="9.9">
      <c r="A215" s="55"/>
      <c r="D215" s="91"/>
      <c r="E215" s="91"/>
    </row>
    <row r="216" spans="1:5" s="54" customFormat="1" ht="9.9">
      <c r="A216" s="55"/>
      <c r="D216" s="91"/>
      <c r="E216" s="91"/>
    </row>
    <row r="217" spans="1:5" s="54" customFormat="1" ht="9.9">
      <c r="A217" s="55"/>
      <c r="D217" s="91"/>
      <c r="E217" s="91"/>
    </row>
    <row r="218" spans="1:5" s="54" customFormat="1" ht="9.9">
      <c r="A218" s="55"/>
      <c r="D218" s="91"/>
      <c r="E218" s="91"/>
    </row>
    <row r="219" spans="1:5" s="54" customFormat="1" ht="9.9">
      <c r="A219" s="55"/>
      <c r="D219" s="91"/>
      <c r="E219" s="91"/>
    </row>
    <row r="220" spans="1:5" s="54" customFormat="1" ht="9.9">
      <c r="A220" s="55"/>
      <c r="D220" s="91"/>
      <c r="E220" s="91"/>
    </row>
    <row r="221" spans="1:5" s="54" customFormat="1" ht="9.9">
      <c r="A221" s="55"/>
      <c r="D221" s="91"/>
      <c r="E221" s="91"/>
    </row>
    <row r="222" spans="1:5" s="54" customFormat="1" ht="9.9">
      <c r="A222" s="55"/>
      <c r="D222" s="91"/>
      <c r="E222" s="91"/>
    </row>
    <row r="223" spans="1:5" s="54" customFormat="1" ht="9.9">
      <c r="A223" s="55"/>
      <c r="D223" s="91"/>
      <c r="E223" s="91"/>
    </row>
    <row r="224" spans="1:5" s="54" customFormat="1" ht="9.9">
      <c r="A224" s="55"/>
      <c r="D224" s="91"/>
      <c r="E224" s="91"/>
    </row>
    <row r="225" spans="1:5" s="54" customFormat="1" ht="9.9">
      <c r="A225" s="55"/>
      <c r="D225" s="91"/>
      <c r="E225" s="91"/>
    </row>
    <row r="226" spans="1:5" s="54" customFormat="1" ht="9.9">
      <c r="A226" s="55"/>
      <c r="D226" s="91"/>
      <c r="E226" s="91"/>
    </row>
    <row r="227" spans="1:5" s="54" customFormat="1" ht="9.9">
      <c r="A227" s="55"/>
      <c r="D227" s="91"/>
      <c r="E227" s="91"/>
    </row>
    <row r="228" spans="1:5" s="54" customFormat="1" ht="9.9">
      <c r="A228" s="55"/>
      <c r="D228" s="91"/>
      <c r="E228" s="91"/>
    </row>
    <row r="229" spans="1:5" s="54" customFormat="1" ht="9.9">
      <c r="A229" s="55"/>
      <c r="D229" s="91"/>
      <c r="E229" s="91"/>
    </row>
    <row r="230" spans="1:5" s="54" customFormat="1" ht="9.9">
      <c r="A230" s="55"/>
      <c r="D230" s="91"/>
      <c r="E230" s="91"/>
    </row>
    <row r="231" spans="1:5" s="54" customFormat="1" ht="9.9">
      <c r="A231" s="55"/>
      <c r="D231" s="91"/>
      <c r="E231" s="91"/>
    </row>
    <row r="232" spans="1:5" s="54" customFormat="1" ht="9.9">
      <c r="A232" s="55"/>
      <c r="D232" s="91"/>
      <c r="E232" s="91"/>
    </row>
    <row r="233" spans="1:5" s="54" customFormat="1" ht="9.9">
      <c r="A233" s="55"/>
      <c r="D233" s="91"/>
      <c r="E233" s="91"/>
    </row>
    <row r="234" spans="1:5" s="54" customFormat="1" ht="9.9">
      <c r="A234" s="55"/>
      <c r="D234" s="91"/>
      <c r="E234" s="91"/>
    </row>
    <row r="235" spans="1:5" s="54" customFormat="1" ht="9.9">
      <c r="A235" s="55"/>
      <c r="D235" s="91"/>
      <c r="E235" s="91"/>
    </row>
    <row r="236" spans="1:5" s="54" customFormat="1" ht="9.9">
      <c r="A236" s="55"/>
      <c r="D236" s="91"/>
      <c r="E236" s="91"/>
    </row>
    <row r="237" spans="1:5" s="54" customFormat="1" ht="9.9">
      <c r="A237" s="55"/>
      <c r="D237" s="91"/>
      <c r="E237" s="91"/>
    </row>
    <row r="238" spans="1:5" s="54" customFormat="1" ht="9.9">
      <c r="A238" s="55"/>
      <c r="D238" s="91"/>
      <c r="E238" s="91"/>
    </row>
    <row r="239" spans="1:5" s="54" customFormat="1" ht="9.9">
      <c r="A239" s="55"/>
      <c r="D239" s="91"/>
      <c r="E239" s="91"/>
    </row>
    <row r="240" spans="1:5" s="54" customFormat="1" ht="9.9">
      <c r="A240" s="55"/>
      <c r="D240" s="91"/>
      <c r="E240" s="91"/>
    </row>
    <row r="241" spans="1:5" s="54" customFormat="1" ht="9.9">
      <c r="A241" s="55"/>
      <c r="D241" s="91"/>
      <c r="E241" s="91"/>
    </row>
    <row r="242" spans="1:5" s="54" customFormat="1" ht="9.9">
      <c r="A242" s="55"/>
      <c r="D242" s="91"/>
      <c r="E242" s="91"/>
    </row>
    <row r="243" spans="1:5" s="54" customFormat="1" ht="9.9">
      <c r="A243" s="55"/>
      <c r="D243" s="91"/>
      <c r="E243" s="91"/>
    </row>
    <row r="244" spans="1:5" s="54" customFormat="1" ht="9.9">
      <c r="A244" s="55"/>
      <c r="D244" s="91"/>
      <c r="E244" s="91"/>
    </row>
    <row r="245" spans="1:5" s="54" customFormat="1" ht="9.9">
      <c r="A245" s="55"/>
      <c r="D245" s="91"/>
      <c r="E245" s="91"/>
    </row>
    <row r="246" spans="1:5" s="54" customFormat="1" ht="9.9">
      <c r="A246" s="55"/>
      <c r="D246" s="91"/>
      <c r="E246" s="91"/>
    </row>
    <row r="247" spans="1:5" s="54" customFormat="1" ht="9.9">
      <c r="A247" s="55"/>
      <c r="D247" s="91"/>
      <c r="E247" s="91"/>
    </row>
    <row r="248" spans="1:5" s="54" customFormat="1" ht="9.9">
      <c r="A248" s="55"/>
      <c r="D248" s="91"/>
      <c r="E248" s="91"/>
    </row>
    <row r="249" spans="1:5" s="54" customFormat="1" ht="9.9">
      <c r="A249" s="55"/>
      <c r="D249" s="91"/>
      <c r="E249" s="91"/>
    </row>
    <row r="250" spans="1:5" s="54" customFormat="1" ht="9.9">
      <c r="A250" s="55"/>
      <c r="D250" s="91"/>
      <c r="E250" s="91"/>
    </row>
    <row r="251" spans="1:5" s="54" customFormat="1" ht="9.9">
      <c r="A251" s="55"/>
      <c r="D251" s="91"/>
      <c r="E251" s="91"/>
    </row>
    <row r="252" spans="1:5" s="54" customFormat="1" ht="9.9">
      <c r="A252" s="55"/>
      <c r="D252" s="91"/>
      <c r="E252" s="91"/>
    </row>
    <row r="253" spans="1:5" s="54" customFormat="1" ht="9.9">
      <c r="A253" s="55"/>
      <c r="D253" s="91"/>
      <c r="E253" s="91"/>
    </row>
    <row r="254" spans="1:5" s="54" customFormat="1" ht="9.9">
      <c r="A254" s="55"/>
      <c r="D254" s="91"/>
      <c r="E254" s="91"/>
    </row>
    <row r="255" spans="1:5" s="54" customFormat="1" ht="9.9">
      <c r="A255" s="55"/>
      <c r="D255" s="91"/>
      <c r="E255" s="91"/>
    </row>
    <row r="256" spans="1:5" s="54" customFormat="1" ht="9.9">
      <c r="A256" s="55"/>
      <c r="D256" s="91"/>
      <c r="E256" s="91"/>
    </row>
    <row r="257" spans="1:5" s="54" customFormat="1" ht="9.9">
      <c r="A257" s="55"/>
      <c r="D257" s="91"/>
      <c r="E257" s="91"/>
    </row>
    <row r="258" spans="1:5" s="54" customFormat="1" ht="9.9">
      <c r="A258" s="55"/>
      <c r="D258" s="91"/>
      <c r="E258" s="91"/>
    </row>
  </sheetData>
  <mergeCells count="5">
    <mergeCell ref="A4:A5"/>
    <mergeCell ref="D4:E4"/>
    <mergeCell ref="A1:E1"/>
    <mergeCell ref="A2:E2"/>
    <mergeCell ref="A3:E3"/>
  </mergeCells>
  <pageMargins left="0.51181102362204722" right="0.24553571428571427" top="0.35433070866141736" bottom="0.62992125984251968" header="0.31496062992125984" footer="0.31496062992125984"/>
  <pageSetup paperSize="9" orientation="portrait" r:id="rId1"/>
  <headerFooter>
    <oddFooter>&amp;CStrona &amp;P</oddFooter>
  </headerFooter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98"/>
  <sheetViews>
    <sheetView showZeros="0" zoomScaleNormal="100" zoomScaleSheetLayoutView="175" zoomScalePageLayoutView="130" workbookViewId="0">
      <selection activeCell="E5" sqref="E1:E1048576"/>
    </sheetView>
  </sheetViews>
  <sheetFormatPr defaultColWidth="9.1640625" defaultRowHeight="9.9"/>
  <cols>
    <col min="1" max="1" width="5.609375" style="4" customWidth="1"/>
    <col min="2" max="2" width="10.1640625" style="5" customWidth="1"/>
    <col min="3" max="3" width="50.609375" style="6" customWidth="1"/>
    <col min="4" max="4" width="8.609375" style="7" customWidth="1"/>
    <col min="5" max="5" width="12.609375" style="8" customWidth="1"/>
    <col min="6" max="16384" width="9.1640625" style="9"/>
  </cols>
  <sheetData>
    <row r="1" spans="1:6" s="2" customFormat="1" ht="22.5" customHeight="1">
      <c r="A1" s="125" t="s">
        <v>360</v>
      </c>
      <c r="B1" s="125"/>
      <c r="C1" s="125"/>
      <c r="D1" s="125"/>
      <c r="E1" s="125"/>
    </row>
    <row r="2" spans="1:6" s="2" customFormat="1" ht="16.5" customHeight="1">
      <c r="A2" s="126" t="s">
        <v>158</v>
      </c>
      <c r="B2" s="126"/>
      <c r="C2" s="126"/>
      <c r="D2" s="126"/>
      <c r="E2" s="126"/>
    </row>
    <row r="3" spans="1:6" s="2" customFormat="1" ht="28" customHeight="1" thickBot="1">
      <c r="A3" s="128" t="s">
        <v>361</v>
      </c>
      <c r="B3" s="128"/>
      <c r="C3" s="128"/>
      <c r="D3" s="128"/>
      <c r="E3" s="128"/>
    </row>
    <row r="4" spans="1:6" ht="23.1" customHeight="1">
      <c r="A4" s="137" t="s">
        <v>10</v>
      </c>
      <c r="B4" s="38" t="s">
        <v>11</v>
      </c>
      <c r="C4" s="39" t="s">
        <v>12</v>
      </c>
      <c r="D4" s="139" t="s">
        <v>13</v>
      </c>
      <c r="E4" s="140"/>
    </row>
    <row r="5" spans="1:6" ht="23.1" customHeight="1" thickBot="1">
      <c r="A5" s="138"/>
      <c r="B5" s="56" t="s">
        <v>14</v>
      </c>
      <c r="C5" s="57" t="s">
        <v>15</v>
      </c>
      <c r="D5" s="36" t="s">
        <v>16</v>
      </c>
      <c r="E5" s="46" t="s">
        <v>17</v>
      </c>
    </row>
    <row r="6" spans="1:6" ht="23.1" customHeight="1" thickBot="1">
      <c r="A6" s="58">
        <v>1</v>
      </c>
      <c r="B6" s="59">
        <v>2</v>
      </c>
      <c r="C6" s="59">
        <v>3</v>
      </c>
      <c r="D6" s="59">
        <v>4</v>
      </c>
      <c r="E6" s="59">
        <v>5</v>
      </c>
    </row>
    <row r="7" spans="1:6" ht="23.1" customHeight="1" thickBot="1">
      <c r="A7" s="141" t="s">
        <v>157</v>
      </c>
      <c r="B7" s="142"/>
      <c r="C7" s="142"/>
      <c r="D7" s="142"/>
      <c r="E7" s="142"/>
    </row>
    <row r="8" spans="1:6" s="55" customFormat="1" ht="50.1" customHeight="1">
      <c r="A8" s="60">
        <v>1</v>
      </c>
      <c r="B8" s="61" t="s">
        <v>132</v>
      </c>
      <c r="C8" s="62" t="s">
        <v>133</v>
      </c>
      <c r="D8" s="61" t="s">
        <v>52</v>
      </c>
      <c r="E8" s="61">
        <v>1922</v>
      </c>
      <c r="F8" s="91"/>
    </row>
    <row r="9" spans="1:6" s="55" customFormat="1" ht="50.1" customHeight="1">
      <c r="A9" s="63">
        <v>2</v>
      </c>
      <c r="B9" s="64" t="s">
        <v>132</v>
      </c>
      <c r="C9" s="65" t="s">
        <v>134</v>
      </c>
      <c r="D9" s="64" t="s">
        <v>52</v>
      </c>
      <c r="E9" s="64">
        <v>23</v>
      </c>
      <c r="F9" s="91"/>
    </row>
    <row r="10" spans="1:6" s="55" customFormat="1" ht="50.1" customHeight="1">
      <c r="A10" s="63">
        <v>3</v>
      </c>
      <c r="B10" s="64" t="s">
        <v>135</v>
      </c>
      <c r="C10" s="65" t="s">
        <v>136</v>
      </c>
      <c r="D10" s="64" t="s">
        <v>48</v>
      </c>
      <c r="E10" s="64">
        <v>16.8</v>
      </c>
      <c r="F10" s="91"/>
    </row>
    <row r="11" spans="1:6" s="55" customFormat="1" ht="48.75" customHeight="1">
      <c r="A11" s="63">
        <v>4</v>
      </c>
      <c r="B11" s="64" t="s">
        <v>93</v>
      </c>
      <c r="C11" s="65" t="s">
        <v>136</v>
      </c>
      <c r="D11" s="64" t="s">
        <v>48</v>
      </c>
      <c r="E11" s="64">
        <v>3.94</v>
      </c>
      <c r="F11" s="91"/>
    </row>
    <row r="12" spans="1:6" s="55" customFormat="1" ht="40" customHeight="1">
      <c r="A12" s="63">
        <v>5</v>
      </c>
      <c r="B12" s="64" t="s">
        <v>93</v>
      </c>
      <c r="C12" s="65" t="s">
        <v>137</v>
      </c>
      <c r="D12" s="64" t="s">
        <v>52</v>
      </c>
      <c r="E12" s="64">
        <v>28</v>
      </c>
      <c r="F12" s="91"/>
    </row>
    <row r="13" spans="1:6" s="55" customFormat="1" ht="40" customHeight="1">
      <c r="A13" s="63">
        <v>6</v>
      </c>
      <c r="B13" s="64" t="s">
        <v>138</v>
      </c>
      <c r="C13" s="65" t="s">
        <v>97</v>
      </c>
      <c r="D13" s="64" t="s">
        <v>52</v>
      </c>
      <c r="E13" s="64">
        <v>99</v>
      </c>
      <c r="F13" s="91"/>
    </row>
    <row r="14" spans="1:6" s="55" customFormat="1" ht="40" customHeight="1">
      <c r="A14" s="63">
        <v>7</v>
      </c>
      <c r="B14" s="64" t="s">
        <v>141</v>
      </c>
      <c r="C14" s="65" t="s">
        <v>139</v>
      </c>
      <c r="D14" s="64" t="s">
        <v>140</v>
      </c>
      <c r="E14" s="64">
        <v>64</v>
      </c>
      <c r="F14" s="91"/>
    </row>
    <row r="15" spans="1:6" s="55" customFormat="1" ht="40" customHeight="1">
      <c r="A15" s="63">
        <v>8</v>
      </c>
      <c r="B15" s="64" t="s">
        <v>141</v>
      </c>
      <c r="C15" s="65" t="s">
        <v>142</v>
      </c>
      <c r="D15" s="64" t="s">
        <v>140</v>
      </c>
      <c r="E15" s="64">
        <v>2</v>
      </c>
      <c r="F15" s="91"/>
    </row>
    <row r="16" spans="1:6" s="55" customFormat="1" ht="40" customHeight="1">
      <c r="A16" s="63">
        <v>9</v>
      </c>
      <c r="B16" s="64" t="s">
        <v>141</v>
      </c>
      <c r="C16" s="65" t="s">
        <v>143</v>
      </c>
      <c r="D16" s="64" t="s">
        <v>140</v>
      </c>
      <c r="E16" s="64">
        <v>9</v>
      </c>
      <c r="F16" s="91"/>
    </row>
    <row r="17" spans="1:6" s="55" customFormat="1" ht="40" customHeight="1">
      <c r="A17" s="63">
        <v>10</v>
      </c>
      <c r="B17" s="64" t="s">
        <v>141</v>
      </c>
      <c r="C17" s="65" t="s">
        <v>144</v>
      </c>
      <c r="D17" s="64" t="s">
        <v>52</v>
      </c>
      <c r="E17" s="64">
        <v>28</v>
      </c>
      <c r="F17" s="91"/>
    </row>
    <row r="18" spans="1:6" s="55" customFormat="1" ht="40" customHeight="1">
      <c r="A18" s="63">
        <v>11</v>
      </c>
      <c r="B18" s="64" t="s">
        <v>141</v>
      </c>
      <c r="C18" s="65" t="s">
        <v>145</v>
      </c>
      <c r="D18" s="64" t="s">
        <v>146</v>
      </c>
      <c r="E18" s="64">
        <v>128</v>
      </c>
      <c r="F18" s="91"/>
    </row>
    <row r="19" spans="1:6" s="55" customFormat="1" ht="40" customHeight="1">
      <c r="A19" s="63">
        <v>12</v>
      </c>
      <c r="B19" s="64" t="s">
        <v>141</v>
      </c>
      <c r="C19" s="65" t="s">
        <v>147</v>
      </c>
      <c r="D19" s="64" t="s">
        <v>38</v>
      </c>
      <c r="E19" s="64">
        <v>0.78</v>
      </c>
      <c r="F19" s="91"/>
    </row>
    <row r="20" spans="1:6" s="55" customFormat="1" ht="40" customHeight="1">
      <c r="A20" s="63">
        <v>13</v>
      </c>
      <c r="B20" s="64" t="s">
        <v>141</v>
      </c>
      <c r="C20" s="65" t="s">
        <v>147</v>
      </c>
      <c r="D20" s="64" t="s">
        <v>38</v>
      </c>
      <c r="E20" s="64">
        <v>0.11</v>
      </c>
      <c r="F20" s="91"/>
    </row>
    <row r="21" spans="1:6" s="55" customFormat="1" ht="40" customHeight="1">
      <c r="A21" s="63">
        <v>14</v>
      </c>
      <c r="B21" s="64" t="s">
        <v>141</v>
      </c>
      <c r="C21" s="65" t="s">
        <v>148</v>
      </c>
      <c r="D21" s="64" t="s">
        <v>53</v>
      </c>
      <c r="E21" s="64">
        <v>3</v>
      </c>
      <c r="F21" s="91"/>
    </row>
    <row r="22" spans="1:6" s="55" customFormat="1" ht="40" customHeight="1">
      <c r="A22" s="63">
        <v>15</v>
      </c>
      <c r="B22" s="64" t="s">
        <v>141</v>
      </c>
      <c r="C22" s="65" t="s">
        <v>327</v>
      </c>
      <c r="D22" s="64" t="s">
        <v>53</v>
      </c>
      <c r="E22" s="64">
        <v>4</v>
      </c>
      <c r="F22" s="91"/>
    </row>
    <row r="23" spans="1:6" s="55" customFormat="1" ht="50.25" customHeight="1">
      <c r="A23" s="63">
        <v>16</v>
      </c>
      <c r="B23" s="64" t="s">
        <v>141</v>
      </c>
      <c r="C23" s="65" t="s">
        <v>326</v>
      </c>
      <c r="D23" s="64" t="s">
        <v>18</v>
      </c>
      <c r="E23" s="64">
        <v>4</v>
      </c>
      <c r="F23" s="91"/>
    </row>
    <row r="24" spans="1:6" s="55" customFormat="1" ht="40" customHeight="1">
      <c r="A24" s="63">
        <v>17</v>
      </c>
      <c r="B24" s="64" t="s">
        <v>141</v>
      </c>
      <c r="C24" s="65" t="s">
        <v>149</v>
      </c>
      <c r="D24" s="64" t="s">
        <v>18</v>
      </c>
      <c r="E24" s="64">
        <v>9</v>
      </c>
      <c r="F24" s="91"/>
    </row>
    <row r="25" spans="1:6" s="55" customFormat="1" ht="40" customHeight="1">
      <c r="A25" s="63">
        <v>18</v>
      </c>
      <c r="B25" s="64" t="s">
        <v>141</v>
      </c>
      <c r="C25" s="65" t="s">
        <v>325</v>
      </c>
      <c r="D25" s="64" t="s">
        <v>18</v>
      </c>
      <c r="E25" s="64">
        <v>2</v>
      </c>
      <c r="F25" s="91"/>
    </row>
    <row r="26" spans="1:6" s="55" customFormat="1" ht="40" customHeight="1">
      <c r="A26" s="63">
        <v>19</v>
      </c>
      <c r="B26" s="64" t="s">
        <v>141</v>
      </c>
      <c r="C26" s="65" t="s">
        <v>324</v>
      </c>
      <c r="D26" s="64" t="s">
        <v>18</v>
      </c>
      <c r="E26" s="64">
        <v>2</v>
      </c>
      <c r="F26" s="91"/>
    </row>
    <row r="27" spans="1:6" s="55" customFormat="1" ht="40" customHeight="1">
      <c r="A27" s="63">
        <v>20</v>
      </c>
      <c r="B27" s="64" t="s">
        <v>141</v>
      </c>
      <c r="C27" s="65" t="s">
        <v>150</v>
      </c>
      <c r="D27" s="64" t="s">
        <v>18</v>
      </c>
      <c r="E27" s="64">
        <v>1</v>
      </c>
      <c r="F27" s="91"/>
    </row>
    <row r="28" spans="1:6" s="55" customFormat="1" ht="40" customHeight="1">
      <c r="A28" s="63">
        <v>21</v>
      </c>
      <c r="B28" s="64" t="s">
        <v>141</v>
      </c>
      <c r="C28" s="65" t="s">
        <v>323</v>
      </c>
      <c r="D28" s="64" t="s">
        <v>18</v>
      </c>
      <c r="E28" s="64">
        <v>11</v>
      </c>
      <c r="F28" s="91"/>
    </row>
    <row r="29" spans="1:6" s="55" customFormat="1" ht="40" customHeight="1">
      <c r="A29" s="63">
        <v>22</v>
      </c>
      <c r="B29" s="64" t="s">
        <v>141</v>
      </c>
      <c r="C29" s="65" t="s">
        <v>322</v>
      </c>
      <c r="D29" s="64" t="s">
        <v>18</v>
      </c>
      <c r="E29" s="64">
        <v>11</v>
      </c>
      <c r="F29" s="91"/>
    </row>
    <row r="30" spans="1:6" s="55" customFormat="1" ht="40" customHeight="1">
      <c r="A30" s="63">
        <v>23</v>
      </c>
      <c r="B30" s="64" t="s">
        <v>141</v>
      </c>
      <c r="C30" s="65" t="s">
        <v>151</v>
      </c>
      <c r="D30" s="64" t="s">
        <v>152</v>
      </c>
      <c r="E30" s="64">
        <v>2</v>
      </c>
      <c r="F30" s="91"/>
    </row>
    <row r="31" spans="1:6" s="55" customFormat="1" ht="40" customHeight="1">
      <c r="A31" s="63">
        <v>24</v>
      </c>
      <c r="B31" s="64" t="s">
        <v>141</v>
      </c>
      <c r="C31" s="65" t="s">
        <v>321</v>
      </c>
      <c r="D31" s="64" t="s">
        <v>256</v>
      </c>
      <c r="E31" s="64">
        <v>8</v>
      </c>
      <c r="F31" s="91"/>
    </row>
    <row r="32" spans="1:6" s="55" customFormat="1" ht="50.1" customHeight="1">
      <c r="A32" s="63">
        <v>25</v>
      </c>
      <c r="B32" s="64" t="s">
        <v>141</v>
      </c>
      <c r="C32" s="65" t="s">
        <v>153</v>
      </c>
      <c r="D32" s="64" t="s">
        <v>154</v>
      </c>
      <c r="E32" s="64">
        <v>5</v>
      </c>
      <c r="F32" s="91"/>
    </row>
    <row r="33" spans="1:6" s="55" customFormat="1" ht="40" customHeight="1" thickBot="1">
      <c r="A33" s="66">
        <v>26</v>
      </c>
      <c r="B33" s="67" t="s">
        <v>131</v>
      </c>
      <c r="C33" s="68" t="s">
        <v>155</v>
      </c>
      <c r="D33" s="67" t="s">
        <v>124</v>
      </c>
      <c r="E33" s="67">
        <v>1</v>
      </c>
      <c r="F33" s="91"/>
    </row>
    <row r="34" spans="1:6" ht="12.75" customHeight="1">
      <c r="A34" s="109"/>
      <c r="B34" s="110"/>
      <c r="C34" s="110"/>
      <c r="D34" s="110"/>
      <c r="E34" s="118"/>
    </row>
    <row r="35" spans="1:6">
      <c r="A35" s="109"/>
      <c r="B35" s="110"/>
      <c r="C35" s="110"/>
      <c r="D35" s="110"/>
      <c r="E35" s="69"/>
    </row>
    <row r="36" spans="1:6">
      <c r="A36" s="10"/>
      <c r="B36" s="11"/>
      <c r="C36" s="12"/>
      <c r="D36" s="14"/>
      <c r="E36" s="13"/>
    </row>
    <row r="37" spans="1:6">
      <c r="A37" s="10"/>
      <c r="B37" s="11"/>
      <c r="C37" s="12"/>
      <c r="D37" s="14"/>
      <c r="E37" s="13"/>
    </row>
    <row r="38" spans="1:6">
      <c r="A38" s="10"/>
      <c r="B38" s="11"/>
      <c r="C38" s="12"/>
      <c r="D38" s="14"/>
      <c r="E38" s="13"/>
    </row>
    <row r="39" spans="1:6">
      <c r="A39" s="10"/>
      <c r="B39" s="11"/>
      <c r="C39" s="12"/>
      <c r="D39" s="14"/>
      <c r="E39" s="13"/>
    </row>
    <row r="40" spans="1:6">
      <c r="A40" s="10"/>
      <c r="B40" s="11"/>
      <c r="C40" s="12"/>
      <c r="D40" s="14"/>
      <c r="E40" s="13"/>
    </row>
    <row r="41" spans="1:6">
      <c r="A41" s="10"/>
      <c r="B41" s="11"/>
      <c r="C41" s="12"/>
      <c r="D41" s="14"/>
      <c r="E41" s="13"/>
    </row>
    <row r="42" spans="1:6">
      <c r="A42" s="10"/>
      <c r="B42" s="11"/>
      <c r="C42" s="12"/>
      <c r="D42" s="14"/>
      <c r="E42" s="13"/>
    </row>
    <row r="43" spans="1:6">
      <c r="A43" s="10"/>
      <c r="B43" s="11"/>
      <c r="C43" s="12"/>
      <c r="D43" s="14"/>
      <c r="E43" s="13"/>
    </row>
    <row r="44" spans="1:6">
      <c r="A44" s="10"/>
      <c r="B44" s="11"/>
      <c r="C44" s="12"/>
      <c r="D44" s="14"/>
      <c r="E44" s="13"/>
    </row>
    <row r="45" spans="1:6">
      <c r="A45" s="10"/>
      <c r="B45" s="11"/>
      <c r="C45" s="12"/>
      <c r="D45" s="14"/>
      <c r="E45" s="13"/>
    </row>
    <row r="46" spans="1:6">
      <c r="A46" s="10"/>
      <c r="B46" s="11"/>
      <c r="C46" s="12"/>
      <c r="D46" s="14"/>
      <c r="E46" s="13"/>
    </row>
    <row r="47" spans="1:6">
      <c r="A47" s="10"/>
      <c r="B47" s="11"/>
      <c r="C47" s="12"/>
      <c r="D47" s="14"/>
      <c r="E47" s="13"/>
    </row>
    <row r="48" spans="1:6">
      <c r="A48" s="10"/>
      <c r="B48" s="11"/>
      <c r="C48" s="12"/>
      <c r="D48" s="14"/>
      <c r="E48" s="13"/>
    </row>
    <row r="49" spans="1:5">
      <c r="A49" s="10"/>
      <c r="B49" s="11"/>
      <c r="C49" s="12"/>
      <c r="D49" s="14"/>
      <c r="E49" s="13"/>
    </row>
    <row r="50" spans="1:5">
      <c r="A50" s="10"/>
      <c r="B50" s="11"/>
      <c r="C50" s="12"/>
      <c r="D50" s="14"/>
      <c r="E50" s="13"/>
    </row>
    <row r="51" spans="1:5">
      <c r="A51" s="10"/>
      <c r="B51" s="11"/>
      <c r="C51" s="12"/>
      <c r="D51" s="14"/>
      <c r="E51" s="13"/>
    </row>
    <row r="52" spans="1:5">
      <c r="A52" s="10"/>
      <c r="B52" s="11"/>
      <c r="C52" s="12"/>
      <c r="D52" s="14"/>
      <c r="E52" s="13"/>
    </row>
    <row r="53" spans="1:5">
      <c r="A53" s="10"/>
      <c r="B53" s="11"/>
      <c r="C53" s="12"/>
      <c r="D53" s="14"/>
      <c r="E53" s="13"/>
    </row>
    <row r="54" spans="1:5">
      <c r="A54" s="10"/>
      <c r="B54" s="11"/>
      <c r="C54" s="12"/>
      <c r="D54" s="14"/>
      <c r="E54" s="13"/>
    </row>
    <row r="55" spans="1:5">
      <c r="A55" s="10"/>
      <c r="B55" s="11"/>
      <c r="C55" s="12"/>
      <c r="D55" s="14"/>
      <c r="E55" s="13"/>
    </row>
    <row r="56" spans="1:5">
      <c r="A56" s="10"/>
      <c r="B56" s="11"/>
      <c r="C56" s="12"/>
      <c r="D56" s="14"/>
      <c r="E56" s="13"/>
    </row>
    <row r="57" spans="1:5" ht="12.75" customHeight="1">
      <c r="A57" s="10"/>
      <c r="B57" s="11"/>
      <c r="C57" s="12"/>
      <c r="D57" s="14"/>
      <c r="E57" s="13"/>
    </row>
    <row r="58" spans="1:5" ht="12.75" customHeight="1">
      <c r="A58" s="10"/>
      <c r="B58" s="11"/>
      <c r="C58" s="12"/>
      <c r="D58" s="14"/>
      <c r="E58" s="13"/>
    </row>
    <row r="59" spans="1:5" ht="12.75" customHeight="1">
      <c r="A59" s="10"/>
      <c r="B59" s="11"/>
      <c r="C59" s="12"/>
      <c r="D59" s="14"/>
      <c r="E59" s="13"/>
    </row>
    <row r="60" spans="1:5">
      <c r="A60" s="10"/>
      <c r="B60" s="11"/>
      <c r="C60" s="12"/>
      <c r="D60" s="14"/>
      <c r="E60" s="13"/>
    </row>
    <row r="61" spans="1:5">
      <c r="A61" s="10"/>
      <c r="B61" s="11"/>
      <c r="C61" s="12"/>
      <c r="D61" s="14"/>
      <c r="E61" s="13"/>
    </row>
    <row r="62" spans="1:5">
      <c r="A62" s="10"/>
      <c r="B62" s="11"/>
      <c r="C62" s="12"/>
      <c r="D62" s="14"/>
      <c r="E62" s="13"/>
    </row>
    <row r="63" spans="1:5">
      <c r="A63" s="10"/>
      <c r="B63" s="11"/>
      <c r="C63" s="12"/>
      <c r="D63" s="14"/>
      <c r="E63" s="13"/>
    </row>
    <row r="64" spans="1:5">
      <c r="A64" s="10"/>
      <c r="B64" s="11"/>
      <c r="C64" s="12"/>
      <c r="D64" s="14"/>
      <c r="E64" s="13"/>
    </row>
    <row r="65" spans="1:5">
      <c r="A65" s="10"/>
      <c r="B65" s="11"/>
      <c r="C65" s="12"/>
      <c r="D65" s="14"/>
      <c r="E65" s="13"/>
    </row>
    <row r="66" spans="1:5">
      <c r="A66" s="10"/>
      <c r="B66" s="11"/>
      <c r="C66" s="12"/>
      <c r="D66" s="14"/>
      <c r="E66" s="13"/>
    </row>
    <row r="67" spans="1:5">
      <c r="A67" s="10"/>
      <c r="B67" s="11"/>
      <c r="C67" s="12"/>
      <c r="D67" s="14"/>
      <c r="E67" s="13"/>
    </row>
    <row r="68" spans="1:5">
      <c r="A68" s="10"/>
      <c r="B68" s="11"/>
      <c r="C68" s="12"/>
      <c r="D68" s="14"/>
      <c r="E68" s="13"/>
    </row>
    <row r="69" spans="1:5">
      <c r="A69" s="10"/>
      <c r="B69" s="11"/>
      <c r="C69" s="12"/>
      <c r="D69" s="14"/>
      <c r="E69" s="13"/>
    </row>
    <row r="70" spans="1:5">
      <c r="A70" s="10"/>
      <c r="B70" s="11"/>
      <c r="C70" s="12"/>
      <c r="D70" s="14"/>
      <c r="E70" s="13"/>
    </row>
    <row r="71" spans="1:5">
      <c r="A71" s="10"/>
      <c r="B71" s="11"/>
      <c r="C71" s="12"/>
      <c r="D71" s="14"/>
      <c r="E71" s="13"/>
    </row>
    <row r="72" spans="1:5">
      <c r="A72" s="10"/>
      <c r="B72" s="11"/>
      <c r="C72" s="12"/>
      <c r="D72" s="14"/>
      <c r="E72" s="13"/>
    </row>
    <row r="73" spans="1:5">
      <c r="A73" s="10"/>
      <c r="B73" s="11"/>
      <c r="C73" s="12"/>
      <c r="D73" s="14"/>
      <c r="E73" s="13"/>
    </row>
    <row r="74" spans="1:5">
      <c r="A74" s="10"/>
      <c r="B74" s="11"/>
      <c r="C74" s="12"/>
      <c r="D74" s="14"/>
      <c r="E74" s="13"/>
    </row>
    <row r="75" spans="1:5">
      <c r="A75" s="10"/>
      <c r="B75" s="11"/>
      <c r="C75" s="12"/>
      <c r="D75" s="14"/>
      <c r="E75" s="13"/>
    </row>
    <row r="76" spans="1:5">
      <c r="A76" s="10"/>
      <c r="B76" s="11"/>
      <c r="C76" s="12"/>
      <c r="D76" s="14"/>
      <c r="E76" s="13"/>
    </row>
    <row r="77" spans="1:5">
      <c r="A77" s="10"/>
      <c r="B77" s="11"/>
      <c r="C77" s="12"/>
      <c r="D77" s="14"/>
      <c r="E77" s="13"/>
    </row>
    <row r="78" spans="1:5">
      <c r="A78" s="10"/>
      <c r="B78" s="11"/>
      <c r="C78" s="12"/>
      <c r="D78" s="14"/>
      <c r="E78" s="13"/>
    </row>
    <row r="79" spans="1:5">
      <c r="A79" s="10"/>
      <c r="B79" s="11"/>
      <c r="C79" s="12"/>
      <c r="D79" s="14"/>
      <c r="E79" s="13"/>
    </row>
    <row r="80" spans="1:5">
      <c r="A80" s="10"/>
      <c r="B80" s="11"/>
      <c r="C80" s="12"/>
      <c r="D80" s="14"/>
      <c r="E80" s="13"/>
    </row>
    <row r="81" spans="1:5">
      <c r="A81" s="10"/>
      <c r="B81" s="11"/>
      <c r="C81" s="12"/>
      <c r="D81" s="14"/>
      <c r="E81" s="13"/>
    </row>
    <row r="82" spans="1:5">
      <c r="A82" s="10"/>
      <c r="B82" s="11"/>
      <c r="C82" s="12"/>
      <c r="D82" s="14"/>
      <c r="E82" s="13"/>
    </row>
    <row r="83" spans="1:5">
      <c r="A83" s="10"/>
      <c r="B83" s="11"/>
      <c r="C83" s="12"/>
      <c r="D83" s="14"/>
      <c r="E83" s="13"/>
    </row>
    <row r="84" spans="1:5">
      <c r="A84" s="10"/>
      <c r="B84" s="11"/>
      <c r="C84" s="12"/>
      <c r="D84" s="14"/>
      <c r="E84" s="13"/>
    </row>
    <row r="85" spans="1:5">
      <c r="A85" s="10"/>
      <c r="B85" s="11"/>
      <c r="C85" s="12"/>
      <c r="D85" s="14"/>
      <c r="E85" s="13"/>
    </row>
    <row r="86" spans="1:5">
      <c r="A86" s="10"/>
      <c r="B86" s="11"/>
      <c r="C86" s="12"/>
      <c r="D86" s="14"/>
      <c r="E86" s="13"/>
    </row>
    <row r="87" spans="1:5">
      <c r="A87" s="10"/>
      <c r="B87" s="11"/>
      <c r="C87" s="12"/>
      <c r="D87" s="14"/>
      <c r="E87" s="13"/>
    </row>
    <row r="88" spans="1:5">
      <c r="A88" s="10"/>
      <c r="B88" s="11"/>
      <c r="C88" s="12"/>
      <c r="D88" s="14"/>
      <c r="E88" s="13"/>
    </row>
    <row r="89" spans="1:5">
      <c r="A89" s="10"/>
      <c r="B89" s="11"/>
      <c r="C89" s="12"/>
      <c r="D89" s="14"/>
      <c r="E89" s="13"/>
    </row>
    <row r="90" spans="1:5">
      <c r="A90" s="10"/>
      <c r="B90" s="11"/>
      <c r="C90" s="12"/>
      <c r="D90" s="14"/>
      <c r="E90" s="13"/>
    </row>
    <row r="91" spans="1:5">
      <c r="A91" s="10"/>
      <c r="B91" s="11"/>
      <c r="C91" s="12"/>
      <c r="D91" s="14"/>
      <c r="E91" s="13"/>
    </row>
    <row r="92" spans="1:5">
      <c r="A92" s="10"/>
      <c r="B92" s="11"/>
      <c r="C92" s="12"/>
      <c r="D92" s="14"/>
      <c r="E92" s="13"/>
    </row>
    <row r="93" spans="1:5">
      <c r="A93" s="10"/>
      <c r="B93" s="11"/>
      <c r="C93" s="12"/>
      <c r="D93" s="14"/>
      <c r="E93" s="13"/>
    </row>
    <row r="94" spans="1:5">
      <c r="A94" s="10"/>
      <c r="B94" s="11"/>
      <c r="C94" s="12"/>
      <c r="D94" s="14"/>
      <c r="E94" s="13"/>
    </row>
    <row r="95" spans="1:5">
      <c r="A95" s="10"/>
      <c r="B95" s="11"/>
      <c r="C95" s="12"/>
      <c r="D95" s="14"/>
      <c r="E95" s="13"/>
    </row>
    <row r="96" spans="1:5">
      <c r="A96" s="10"/>
      <c r="B96" s="11"/>
      <c r="C96" s="12"/>
      <c r="D96" s="14"/>
      <c r="E96" s="13"/>
    </row>
    <row r="97" spans="1:5">
      <c r="A97" s="10"/>
      <c r="B97" s="11"/>
      <c r="C97" s="12"/>
      <c r="D97" s="14"/>
      <c r="E97" s="13"/>
    </row>
    <row r="98" spans="1:5">
      <c r="A98" s="10"/>
      <c r="B98" s="11"/>
      <c r="C98" s="12"/>
      <c r="D98" s="14"/>
      <c r="E98" s="13"/>
    </row>
    <row r="99" spans="1:5">
      <c r="A99" s="10"/>
      <c r="B99" s="11"/>
      <c r="C99" s="12"/>
      <c r="D99" s="14"/>
      <c r="E99" s="13"/>
    </row>
    <row r="100" spans="1:5">
      <c r="A100" s="10"/>
      <c r="B100" s="11"/>
      <c r="C100" s="12"/>
      <c r="D100" s="14"/>
      <c r="E100" s="13"/>
    </row>
    <row r="101" spans="1:5">
      <c r="A101" s="10"/>
      <c r="B101" s="11"/>
      <c r="C101" s="12"/>
      <c r="D101" s="14"/>
      <c r="E101" s="13"/>
    </row>
    <row r="102" spans="1:5">
      <c r="A102" s="10"/>
      <c r="B102" s="11"/>
      <c r="C102" s="12"/>
      <c r="D102" s="14"/>
      <c r="E102" s="13"/>
    </row>
    <row r="103" spans="1:5">
      <c r="A103" s="10"/>
      <c r="B103" s="11"/>
      <c r="C103" s="12"/>
      <c r="D103" s="14"/>
      <c r="E103" s="13"/>
    </row>
    <row r="104" spans="1:5">
      <c r="A104" s="10"/>
      <c r="B104" s="11"/>
      <c r="C104" s="12"/>
      <c r="D104" s="14"/>
      <c r="E104" s="13"/>
    </row>
    <row r="105" spans="1:5">
      <c r="A105" s="10"/>
      <c r="B105" s="11"/>
      <c r="C105" s="12"/>
      <c r="D105" s="14"/>
      <c r="E105" s="13"/>
    </row>
    <row r="106" spans="1:5">
      <c r="A106" s="10"/>
      <c r="B106" s="11"/>
      <c r="C106" s="12"/>
      <c r="D106" s="14"/>
      <c r="E106" s="13"/>
    </row>
    <row r="107" spans="1:5">
      <c r="A107" s="10"/>
      <c r="B107" s="11"/>
      <c r="C107" s="12"/>
      <c r="D107" s="14"/>
      <c r="E107" s="13"/>
    </row>
    <row r="108" spans="1:5">
      <c r="A108" s="10"/>
      <c r="B108" s="11"/>
      <c r="C108" s="12"/>
      <c r="D108" s="14"/>
      <c r="E108" s="13"/>
    </row>
    <row r="109" spans="1:5">
      <c r="A109" s="10"/>
      <c r="B109" s="11"/>
      <c r="C109" s="12"/>
      <c r="D109" s="14"/>
      <c r="E109" s="13"/>
    </row>
    <row r="110" spans="1:5">
      <c r="A110" s="10"/>
      <c r="B110" s="11"/>
      <c r="C110" s="12"/>
      <c r="D110" s="14"/>
      <c r="E110" s="13"/>
    </row>
    <row r="111" spans="1:5">
      <c r="A111" s="10"/>
      <c r="B111" s="11"/>
      <c r="C111" s="12"/>
      <c r="D111" s="14"/>
      <c r="E111" s="13"/>
    </row>
    <row r="112" spans="1:5">
      <c r="A112" s="10"/>
      <c r="B112" s="11"/>
      <c r="C112" s="12"/>
      <c r="D112" s="14"/>
      <c r="E112" s="13"/>
    </row>
    <row r="113" spans="1:5">
      <c r="A113" s="10"/>
      <c r="B113" s="11"/>
      <c r="C113" s="12"/>
      <c r="D113" s="14"/>
      <c r="E113" s="13"/>
    </row>
    <row r="114" spans="1:5">
      <c r="A114" s="10"/>
      <c r="B114" s="11"/>
      <c r="C114" s="12"/>
      <c r="D114" s="14"/>
      <c r="E114" s="13"/>
    </row>
    <row r="115" spans="1:5">
      <c r="A115" s="10"/>
      <c r="B115" s="11"/>
      <c r="C115" s="12"/>
      <c r="D115" s="14"/>
      <c r="E115" s="13"/>
    </row>
    <row r="116" spans="1:5">
      <c r="A116" s="10"/>
      <c r="B116" s="11"/>
      <c r="C116" s="12"/>
      <c r="D116" s="14"/>
      <c r="E116" s="13"/>
    </row>
    <row r="117" spans="1:5">
      <c r="A117" s="10"/>
      <c r="B117" s="11"/>
      <c r="C117" s="12"/>
      <c r="D117" s="14"/>
      <c r="E117" s="13"/>
    </row>
    <row r="118" spans="1:5">
      <c r="A118" s="10"/>
      <c r="B118" s="11"/>
      <c r="C118" s="12"/>
      <c r="D118" s="14"/>
      <c r="E118" s="13"/>
    </row>
    <row r="119" spans="1:5">
      <c r="A119" s="10"/>
      <c r="B119" s="11"/>
      <c r="C119" s="12"/>
      <c r="D119" s="14"/>
      <c r="E119" s="13"/>
    </row>
    <row r="120" spans="1:5">
      <c r="A120" s="10"/>
      <c r="B120" s="11"/>
      <c r="C120" s="12"/>
      <c r="D120" s="14"/>
      <c r="E120" s="13"/>
    </row>
    <row r="121" spans="1:5">
      <c r="A121" s="10"/>
      <c r="B121" s="11"/>
      <c r="C121" s="12"/>
      <c r="D121" s="14"/>
      <c r="E121" s="13"/>
    </row>
    <row r="122" spans="1:5">
      <c r="A122" s="10"/>
      <c r="B122" s="11"/>
      <c r="C122" s="12"/>
      <c r="D122" s="14"/>
      <c r="E122" s="13"/>
    </row>
    <row r="123" spans="1:5">
      <c r="A123" s="10"/>
      <c r="B123" s="11"/>
      <c r="C123" s="12"/>
      <c r="D123" s="14"/>
      <c r="E123" s="13"/>
    </row>
    <row r="124" spans="1:5">
      <c r="A124" s="10"/>
      <c r="B124" s="11"/>
      <c r="C124" s="12"/>
      <c r="D124" s="14"/>
      <c r="E124" s="13"/>
    </row>
    <row r="125" spans="1:5">
      <c r="A125" s="10"/>
      <c r="B125" s="11"/>
      <c r="C125" s="12"/>
      <c r="D125" s="14"/>
      <c r="E125" s="13"/>
    </row>
    <row r="126" spans="1:5">
      <c r="A126" s="10"/>
      <c r="B126" s="11"/>
      <c r="C126" s="12"/>
      <c r="D126" s="14"/>
      <c r="E126" s="13"/>
    </row>
    <row r="127" spans="1:5">
      <c r="A127" s="10"/>
      <c r="B127" s="11"/>
      <c r="C127" s="12"/>
      <c r="D127" s="14"/>
      <c r="E127" s="13"/>
    </row>
    <row r="128" spans="1:5">
      <c r="A128" s="10"/>
      <c r="B128" s="11"/>
      <c r="C128" s="12"/>
      <c r="D128" s="14"/>
      <c r="E128" s="13"/>
    </row>
    <row r="129" spans="1:5">
      <c r="A129" s="10"/>
      <c r="B129" s="11"/>
      <c r="C129" s="12"/>
      <c r="D129" s="14"/>
      <c r="E129" s="13"/>
    </row>
    <row r="130" spans="1:5">
      <c r="A130" s="10"/>
      <c r="B130" s="11"/>
      <c r="C130" s="12"/>
      <c r="D130" s="14"/>
      <c r="E130" s="13"/>
    </row>
    <row r="131" spans="1:5">
      <c r="A131" s="10"/>
      <c r="B131" s="11"/>
      <c r="C131" s="12"/>
      <c r="D131" s="14"/>
      <c r="E131" s="13"/>
    </row>
    <row r="132" spans="1:5">
      <c r="A132" s="10"/>
      <c r="B132" s="11"/>
      <c r="C132" s="12"/>
      <c r="D132" s="14"/>
      <c r="E132" s="13"/>
    </row>
    <row r="133" spans="1:5">
      <c r="A133" s="10"/>
      <c r="B133" s="11"/>
      <c r="C133" s="12"/>
      <c r="D133" s="14"/>
      <c r="E133" s="13"/>
    </row>
    <row r="134" spans="1:5">
      <c r="A134" s="10"/>
      <c r="B134" s="11"/>
      <c r="C134" s="12"/>
      <c r="D134" s="14"/>
      <c r="E134" s="13"/>
    </row>
    <row r="135" spans="1:5">
      <c r="A135" s="10"/>
      <c r="B135" s="11"/>
      <c r="C135" s="12"/>
      <c r="D135" s="14"/>
      <c r="E135" s="13"/>
    </row>
    <row r="136" spans="1:5">
      <c r="A136" s="10"/>
      <c r="B136" s="11"/>
      <c r="C136" s="12"/>
      <c r="D136" s="14"/>
      <c r="E136" s="13"/>
    </row>
    <row r="137" spans="1:5">
      <c r="A137" s="10"/>
      <c r="B137" s="11"/>
      <c r="C137" s="12"/>
      <c r="D137" s="14"/>
      <c r="E137" s="13"/>
    </row>
    <row r="138" spans="1:5">
      <c r="A138" s="10"/>
      <c r="B138" s="11"/>
      <c r="C138" s="12"/>
      <c r="D138" s="14"/>
      <c r="E138" s="13"/>
    </row>
    <row r="139" spans="1:5">
      <c r="A139" s="10"/>
      <c r="B139" s="11"/>
      <c r="C139" s="12"/>
      <c r="D139" s="14"/>
      <c r="E139" s="13"/>
    </row>
    <row r="140" spans="1:5">
      <c r="A140" s="10"/>
      <c r="B140" s="11"/>
      <c r="C140" s="12"/>
      <c r="D140" s="14"/>
      <c r="E140" s="13"/>
    </row>
    <row r="141" spans="1:5">
      <c r="A141" s="10"/>
      <c r="B141" s="11"/>
      <c r="C141" s="12"/>
      <c r="D141" s="14"/>
      <c r="E141" s="13"/>
    </row>
    <row r="142" spans="1:5">
      <c r="A142" s="10"/>
      <c r="B142" s="11"/>
      <c r="C142" s="12"/>
      <c r="D142" s="14"/>
      <c r="E142" s="13"/>
    </row>
    <row r="143" spans="1:5">
      <c r="A143" s="10"/>
      <c r="B143" s="11"/>
      <c r="C143" s="12"/>
      <c r="D143" s="14"/>
      <c r="E143" s="13"/>
    </row>
    <row r="144" spans="1:5">
      <c r="A144" s="10"/>
      <c r="B144" s="11"/>
      <c r="C144" s="12"/>
      <c r="D144" s="14"/>
      <c r="E144" s="13"/>
    </row>
    <row r="145" spans="1:5">
      <c r="A145" s="10"/>
      <c r="B145" s="11"/>
      <c r="C145" s="12"/>
      <c r="D145" s="14"/>
      <c r="E145" s="13"/>
    </row>
    <row r="146" spans="1:5">
      <c r="A146" s="10"/>
      <c r="B146" s="11"/>
      <c r="C146" s="12"/>
      <c r="D146" s="14"/>
      <c r="E146" s="13"/>
    </row>
    <row r="147" spans="1:5">
      <c r="A147" s="10"/>
      <c r="B147" s="11"/>
      <c r="C147" s="12"/>
      <c r="D147" s="14"/>
      <c r="E147" s="13"/>
    </row>
    <row r="148" spans="1:5">
      <c r="A148" s="10"/>
      <c r="B148" s="11"/>
      <c r="C148" s="12"/>
      <c r="D148" s="14"/>
      <c r="E148" s="13"/>
    </row>
    <row r="149" spans="1:5">
      <c r="A149" s="10"/>
      <c r="B149" s="11"/>
      <c r="C149" s="12"/>
      <c r="D149" s="14"/>
      <c r="E149" s="13"/>
    </row>
    <row r="150" spans="1:5">
      <c r="A150" s="10"/>
      <c r="B150" s="11"/>
      <c r="C150" s="12"/>
      <c r="D150" s="14"/>
      <c r="E150" s="13"/>
    </row>
    <row r="151" spans="1:5">
      <c r="A151" s="10"/>
      <c r="B151" s="11"/>
      <c r="C151" s="12"/>
      <c r="D151" s="14"/>
      <c r="E151" s="13"/>
    </row>
    <row r="152" spans="1:5">
      <c r="A152" s="10"/>
      <c r="B152" s="11"/>
      <c r="C152" s="12"/>
      <c r="D152" s="14"/>
      <c r="E152" s="13"/>
    </row>
    <row r="153" spans="1:5">
      <c r="A153" s="10"/>
      <c r="B153" s="11"/>
      <c r="C153" s="12"/>
      <c r="D153" s="14"/>
      <c r="E153" s="13"/>
    </row>
    <row r="154" spans="1:5">
      <c r="A154" s="10"/>
      <c r="B154" s="11"/>
      <c r="C154" s="12"/>
      <c r="D154" s="14"/>
      <c r="E154" s="13"/>
    </row>
    <row r="155" spans="1:5">
      <c r="A155" s="10"/>
      <c r="B155" s="11"/>
      <c r="C155" s="12"/>
      <c r="D155" s="14"/>
      <c r="E155" s="13"/>
    </row>
    <row r="156" spans="1:5">
      <c r="A156" s="10"/>
      <c r="B156" s="11"/>
      <c r="C156" s="12"/>
      <c r="D156" s="14"/>
      <c r="E156" s="13"/>
    </row>
    <row r="157" spans="1:5">
      <c r="A157" s="10"/>
      <c r="B157" s="11"/>
      <c r="C157" s="12"/>
      <c r="D157" s="14"/>
      <c r="E157" s="13"/>
    </row>
    <row r="158" spans="1:5">
      <c r="A158" s="10"/>
      <c r="B158" s="11"/>
      <c r="C158" s="12"/>
      <c r="D158" s="14"/>
      <c r="E158" s="13"/>
    </row>
    <row r="159" spans="1:5">
      <c r="A159" s="10"/>
      <c r="B159" s="11"/>
      <c r="C159" s="12"/>
      <c r="D159" s="14"/>
      <c r="E159" s="13"/>
    </row>
    <row r="160" spans="1:5">
      <c r="A160" s="10"/>
      <c r="B160" s="11"/>
      <c r="C160" s="12"/>
      <c r="D160" s="14"/>
      <c r="E160" s="13"/>
    </row>
    <row r="161" spans="1:5">
      <c r="A161" s="10"/>
      <c r="B161" s="11"/>
      <c r="C161" s="12"/>
      <c r="D161" s="14"/>
      <c r="E161" s="13"/>
    </row>
    <row r="162" spans="1:5">
      <c r="A162" s="10"/>
      <c r="B162" s="11"/>
      <c r="C162" s="12"/>
      <c r="D162" s="14"/>
      <c r="E162" s="13"/>
    </row>
    <row r="163" spans="1:5">
      <c r="A163" s="10"/>
      <c r="B163" s="11"/>
      <c r="C163" s="12"/>
      <c r="D163" s="14"/>
      <c r="E163" s="13"/>
    </row>
    <row r="164" spans="1:5">
      <c r="A164" s="10"/>
      <c r="B164" s="11"/>
      <c r="C164" s="12"/>
      <c r="D164" s="14"/>
      <c r="E164" s="13"/>
    </row>
    <row r="165" spans="1:5">
      <c r="A165" s="10"/>
      <c r="B165" s="11"/>
      <c r="C165" s="12"/>
      <c r="D165" s="14"/>
      <c r="E165" s="13"/>
    </row>
    <row r="166" spans="1:5">
      <c r="A166" s="10"/>
      <c r="B166" s="11"/>
      <c r="C166" s="12"/>
      <c r="D166" s="14"/>
      <c r="E166" s="13"/>
    </row>
    <row r="167" spans="1:5">
      <c r="A167" s="10"/>
      <c r="B167" s="11"/>
      <c r="C167" s="12"/>
      <c r="D167" s="14"/>
      <c r="E167" s="13"/>
    </row>
    <row r="168" spans="1:5">
      <c r="A168" s="10"/>
      <c r="B168" s="11"/>
      <c r="C168" s="12"/>
      <c r="D168" s="14"/>
      <c r="E168" s="13"/>
    </row>
    <row r="169" spans="1:5">
      <c r="A169" s="10"/>
      <c r="B169" s="11"/>
      <c r="C169" s="12"/>
      <c r="D169" s="14"/>
      <c r="E169" s="13"/>
    </row>
    <row r="170" spans="1:5">
      <c r="A170" s="10"/>
      <c r="B170" s="11"/>
      <c r="C170" s="12"/>
      <c r="D170" s="14"/>
      <c r="E170" s="13"/>
    </row>
    <row r="171" spans="1:5">
      <c r="A171" s="10"/>
      <c r="B171" s="11"/>
      <c r="C171" s="12"/>
      <c r="D171" s="14"/>
      <c r="E171" s="13"/>
    </row>
    <row r="172" spans="1:5">
      <c r="A172" s="10"/>
      <c r="B172" s="11"/>
      <c r="C172" s="12"/>
      <c r="D172" s="14"/>
      <c r="E172" s="13"/>
    </row>
    <row r="173" spans="1:5">
      <c r="A173" s="10"/>
      <c r="B173" s="11"/>
      <c r="C173" s="12"/>
      <c r="D173" s="14"/>
      <c r="E173" s="13"/>
    </row>
    <row r="174" spans="1:5">
      <c r="A174" s="10"/>
      <c r="B174" s="11"/>
      <c r="C174" s="12"/>
      <c r="D174" s="14"/>
      <c r="E174" s="13"/>
    </row>
    <row r="175" spans="1:5">
      <c r="A175" s="10"/>
      <c r="B175" s="11"/>
      <c r="C175" s="12"/>
      <c r="D175" s="14"/>
      <c r="E175" s="13"/>
    </row>
    <row r="176" spans="1:5">
      <c r="A176" s="10"/>
      <c r="B176" s="11"/>
      <c r="C176" s="12"/>
      <c r="D176" s="14"/>
      <c r="E176" s="13"/>
    </row>
    <row r="177" spans="1:5">
      <c r="A177" s="10"/>
      <c r="B177" s="11"/>
      <c r="C177" s="12"/>
      <c r="D177" s="14"/>
      <c r="E177" s="13"/>
    </row>
    <row r="178" spans="1:5">
      <c r="A178" s="10"/>
      <c r="B178" s="11"/>
      <c r="C178" s="12"/>
      <c r="D178" s="14"/>
      <c r="E178" s="13"/>
    </row>
    <row r="179" spans="1:5">
      <c r="A179" s="10"/>
      <c r="B179" s="11"/>
      <c r="C179" s="12"/>
      <c r="D179" s="14"/>
      <c r="E179" s="13"/>
    </row>
    <row r="180" spans="1:5">
      <c r="A180" s="10"/>
      <c r="B180" s="11"/>
      <c r="C180" s="12"/>
      <c r="D180" s="14"/>
      <c r="E180" s="13"/>
    </row>
    <row r="181" spans="1:5">
      <c r="A181" s="10"/>
      <c r="B181" s="11"/>
      <c r="C181" s="12"/>
      <c r="D181" s="14"/>
      <c r="E181" s="13"/>
    </row>
    <row r="182" spans="1:5">
      <c r="A182" s="10"/>
      <c r="B182" s="11"/>
      <c r="C182" s="12"/>
      <c r="D182" s="14"/>
      <c r="E182" s="13"/>
    </row>
    <row r="183" spans="1:5">
      <c r="A183" s="10"/>
      <c r="B183" s="11"/>
      <c r="C183" s="12"/>
      <c r="D183" s="14"/>
      <c r="E183" s="13"/>
    </row>
    <row r="184" spans="1:5">
      <c r="A184" s="10"/>
      <c r="B184" s="11"/>
      <c r="C184" s="12"/>
      <c r="D184" s="14"/>
      <c r="E184" s="13"/>
    </row>
    <row r="185" spans="1:5">
      <c r="A185" s="10"/>
      <c r="B185" s="11"/>
      <c r="C185" s="12"/>
      <c r="D185" s="14"/>
      <c r="E185" s="13"/>
    </row>
    <row r="186" spans="1:5">
      <c r="A186" s="10"/>
      <c r="B186" s="11"/>
      <c r="C186" s="12"/>
      <c r="D186" s="14"/>
      <c r="E186" s="13"/>
    </row>
    <row r="187" spans="1:5">
      <c r="A187" s="10"/>
      <c r="B187" s="11"/>
      <c r="C187" s="12"/>
      <c r="D187" s="14"/>
      <c r="E187" s="13"/>
    </row>
    <row r="188" spans="1:5">
      <c r="A188" s="10"/>
      <c r="B188" s="11"/>
      <c r="C188" s="12"/>
      <c r="D188" s="14"/>
      <c r="E188" s="13"/>
    </row>
    <row r="189" spans="1:5">
      <c r="A189" s="10"/>
      <c r="B189" s="11"/>
      <c r="C189" s="12"/>
      <c r="D189" s="14"/>
      <c r="E189" s="13"/>
    </row>
    <row r="190" spans="1:5">
      <c r="A190" s="10"/>
      <c r="B190" s="11"/>
      <c r="C190" s="12"/>
      <c r="D190" s="14"/>
      <c r="E190" s="13"/>
    </row>
    <row r="191" spans="1:5">
      <c r="A191" s="10"/>
      <c r="B191" s="11"/>
      <c r="C191" s="12"/>
      <c r="D191" s="14"/>
      <c r="E191" s="13"/>
    </row>
    <row r="192" spans="1:5">
      <c r="A192" s="10"/>
      <c r="B192" s="11"/>
      <c r="C192" s="12"/>
      <c r="D192" s="14"/>
      <c r="E192" s="13"/>
    </row>
    <row r="193" spans="1:5">
      <c r="A193" s="10"/>
      <c r="B193" s="11"/>
      <c r="C193" s="12"/>
      <c r="D193" s="14"/>
      <c r="E193" s="13"/>
    </row>
    <row r="194" spans="1:5">
      <c r="A194" s="10"/>
      <c r="B194" s="11"/>
      <c r="C194" s="12"/>
      <c r="D194" s="14"/>
      <c r="E194" s="13"/>
    </row>
    <row r="195" spans="1:5">
      <c r="A195" s="10"/>
      <c r="B195" s="11"/>
      <c r="C195" s="12"/>
      <c r="D195" s="14"/>
      <c r="E195" s="13"/>
    </row>
    <row r="196" spans="1:5">
      <c r="A196" s="10"/>
      <c r="B196" s="11"/>
      <c r="C196" s="12"/>
      <c r="D196" s="14"/>
      <c r="E196" s="13"/>
    </row>
    <row r="197" spans="1:5">
      <c r="A197" s="10"/>
      <c r="B197" s="11"/>
      <c r="C197" s="12"/>
      <c r="D197" s="14"/>
      <c r="E197" s="13"/>
    </row>
    <row r="198" spans="1:5">
      <c r="A198" s="10"/>
      <c r="B198" s="11"/>
      <c r="C198" s="12"/>
      <c r="D198" s="14"/>
      <c r="E198" s="13"/>
    </row>
  </sheetData>
  <sheetProtection selectLockedCells="1" selectUnlockedCells="1"/>
  <mergeCells count="6">
    <mergeCell ref="A4:A5"/>
    <mergeCell ref="D4:E4"/>
    <mergeCell ref="A7:E7"/>
    <mergeCell ref="A1:E1"/>
    <mergeCell ref="A2:E2"/>
    <mergeCell ref="A3:E3"/>
  </mergeCells>
  <pageMargins left="0.51181102362204722" right="0.23622047244094491" top="0.59055118110236227" bottom="0.70866141732283472" header="0.31496062992125984" footer="0.47244094488188981"/>
  <pageSetup paperSize="9" orientation="portrait" useFirstPageNumber="1" r:id="rId1"/>
  <headerFooter alignWithMargins="0"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31"/>
  <sheetViews>
    <sheetView showZeros="0" zoomScaleNormal="100" zoomScaleSheetLayoutView="175" zoomScalePageLayoutView="120" workbookViewId="0">
      <selection activeCell="E5" sqref="E1:E1048576"/>
    </sheetView>
  </sheetViews>
  <sheetFormatPr defaultColWidth="9.1640625" defaultRowHeight="9.9"/>
  <cols>
    <col min="1" max="1" width="5.609375" style="4" customWidth="1"/>
    <col min="2" max="2" width="10.609375" style="5" customWidth="1"/>
    <col min="3" max="3" width="50.609375" style="6" customWidth="1"/>
    <col min="4" max="4" width="8.609375" style="7" customWidth="1"/>
    <col min="5" max="5" width="12.609375" style="8" customWidth="1"/>
    <col min="6" max="6" width="14.44140625" style="9" customWidth="1"/>
    <col min="7" max="16384" width="9.1640625" style="9"/>
  </cols>
  <sheetData>
    <row r="1" spans="1:6" s="2" customFormat="1" ht="22.5" customHeight="1">
      <c r="A1" s="125" t="s">
        <v>360</v>
      </c>
      <c r="B1" s="125"/>
      <c r="C1" s="125"/>
      <c r="D1" s="125"/>
      <c r="E1" s="125"/>
    </row>
    <row r="2" spans="1:6" s="2" customFormat="1" ht="16.5" customHeight="1">
      <c r="A2" s="126" t="s">
        <v>362</v>
      </c>
      <c r="B2" s="126"/>
      <c r="C2" s="126"/>
      <c r="D2" s="126"/>
      <c r="E2" s="126"/>
    </row>
    <row r="3" spans="1:6" s="2" customFormat="1" ht="28" customHeight="1" thickBot="1">
      <c r="A3" s="128" t="s">
        <v>361</v>
      </c>
      <c r="B3" s="128"/>
      <c r="C3" s="128"/>
      <c r="D3" s="128"/>
      <c r="E3" s="128"/>
    </row>
    <row r="4" spans="1:6" ht="23.1" customHeight="1">
      <c r="A4" s="137" t="s">
        <v>10</v>
      </c>
      <c r="B4" s="38" t="s">
        <v>11</v>
      </c>
      <c r="C4" s="39" t="s">
        <v>12</v>
      </c>
      <c r="D4" s="139" t="s">
        <v>13</v>
      </c>
      <c r="E4" s="140"/>
    </row>
    <row r="5" spans="1:6" ht="23.1" customHeight="1" thickBot="1">
      <c r="A5" s="138"/>
      <c r="B5" s="56" t="s">
        <v>14</v>
      </c>
      <c r="C5" s="57" t="s">
        <v>15</v>
      </c>
      <c r="D5" s="36" t="s">
        <v>16</v>
      </c>
      <c r="E5" s="46" t="s">
        <v>17</v>
      </c>
    </row>
    <row r="6" spans="1:6" ht="23.1" customHeight="1" thickBot="1">
      <c r="A6" s="58">
        <v>1</v>
      </c>
      <c r="B6" s="59">
        <v>2</v>
      </c>
      <c r="C6" s="59">
        <v>3</v>
      </c>
      <c r="D6" s="59">
        <v>4</v>
      </c>
      <c r="E6" s="59">
        <v>5</v>
      </c>
    </row>
    <row r="7" spans="1:6" ht="23.1" customHeight="1" thickBot="1">
      <c r="A7" s="144" t="s">
        <v>156</v>
      </c>
      <c r="B7" s="145"/>
      <c r="C7" s="145"/>
      <c r="D7" s="145"/>
      <c r="E7" s="145"/>
    </row>
    <row r="8" spans="1:6" s="55" customFormat="1" ht="40" customHeight="1">
      <c r="A8" s="60">
        <v>1</v>
      </c>
      <c r="B8" s="61" t="s">
        <v>89</v>
      </c>
      <c r="C8" s="62" t="s">
        <v>90</v>
      </c>
      <c r="D8" s="61" t="s">
        <v>48</v>
      </c>
      <c r="E8" s="61">
        <v>144.63999999999999</v>
      </c>
      <c r="F8" s="54"/>
    </row>
    <row r="9" spans="1:6" s="55" customFormat="1" ht="40" customHeight="1">
      <c r="A9" s="63">
        <v>2</v>
      </c>
      <c r="B9" s="64" t="s">
        <v>89</v>
      </c>
      <c r="C9" s="65" t="s">
        <v>90</v>
      </c>
      <c r="D9" s="64" t="s">
        <v>48</v>
      </c>
      <c r="E9" s="64">
        <v>513.6</v>
      </c>
      <c r="F9" s="54"/>
    </row>
    <row r="10" spans="1:6" s="55" customFormat="1" ht="40" customHeight="1">
      <c r="A10" s="63">
        <v>3</v>
      </c>
      <c r="B10" s="64" t="s">
        <v>89</v>
      </c>
      <c r="C10" s="65" t="s">
        <v>91</v>
      </c>
      <c r="D10" s="64" t="s">
        <v>48</v>
      </c>
      <c r="E10" s="64">
        <v>0.48</v>
      </c>
      <c r="F10" s="54"/>
    </row>
    <row r="11" spans="1:6" s="55" customFormat="1" ht="40" customHeight="1">
      <c r="A11" s="63">
        <v>4</v>
      </c>
      <c r="B11" s="64" t="s">
        <v>89</v>
      </c>
      <c r="C11" s="65" t="s">
        <v>92</v>
      </c>
      <c r="D11" s="64" t="s">
        <v>48</v>
      </c>
      <c r="E11" s="64">
        <v>74.2</v>
      </c>
      <c r="F11" s="54"/>
    </row>
    <row r="12" spans="1:6" s="55" customFormat="1" ht="40" customHeight="1">
      <c r="A12" s="63">
        <v>5</v>
      </c>
      <c r="B12" s="64" t="s">
        <v>89</v>
      </c>
      <c r="C12" s="65" t="s">
        <v>92</v>
      </c>
      <c r="D12" s="64" t="s">
        <v>48</v>
      </c>
      <c r="E12" s="64">
        <v>24</v>
      </c>
      <c r="F12" s="54"/>
    </row>
    <row r="13" spans="1:6" s="55" customFormat="1" ht="40" customHeight="1">
      <c r="A13" s="63">
        <v>6</v>
      </c>
      <c r="B13" s="64" t="s">
        <v>89</v>
      </c>
      <c r="C13" s="65" t="s">
        <v>92</v>
      </c>
      <c r="D13" s="64" t="s">
        <v>48</v>
      </c>
      <c r="E13" s="64">
        <v>79.680000000000007</v>
      </c>
      <c r="F13" s="54"/>
    </row>
    <row r="14" spans="1:6" s="55" customFormat="1" ht="40" customHeight="1">
      <c r="A14" s="63">
        <v>7</v>
      </c>
      <c r="B14" s="64" t="s">
        <v>89</v>
      </c>
      <c r="C14" s="65" t="s">
        <v>92</v>
      </c>
      <c r="D14" s="64" t="s">
        <v>48</v>
      </c>
      <c r="E14" s="64">
        <v>300</v>
      </c>
      <c r="F14" s="54"/>
    </row>
    <row r="15" spans="1:6" s="55" customFormat="1" ht="40" customHeight="1">
      <c r="A15" s="63">
        <v>8</v>
      </c>
      <c r="B15" s="64" t="s">
        <v>93</v>
      </c>
      <c r="C15" s="65" t="s">
        <v>94</v>
      </c>
      <c r="D15" s="64" t="s">
        <v>52</v>
      </c>
      <c r="E15" s="64">
        <v>4799</v>
      </c>
      <c r="F15" s="54"/>
    </row>
    <row r="16" spans="1:6" s="55" customFormat="1" ht="40" customHeight="1">
      <c r="A16" s="63">
        <v>9</v>
      </c>
      <c r="B16" s="64" t="s">
        <v>328</v>
      </c>
      <c r="C16" s="65" t="s">
        <v>95</v>
      </c>
      <c r="D16" s="64" t="s">
        <v>52</v>
      </c>
      <c r="E16" s="64">
        <v>23</v>
      </c>
      <c r="F16" s="54"/>
    </row>
    <row r="17" spans="1:6" s="55" customFormat="1" ht="40" customHeight="1">
      <c r="A17" s="63">
        <v>10</v>
      </c>
      <c r="B17" s="64" t="s">
        <v>328</v>
      </c>
      <c r="C17" s="65" t="s">
        <v>345</v>
      </c>
      <c r="D17" s="64" t="s">
        <v>52</v>
      </c>
      <c r="E17" s="64">
        <v>104</v>
      </c>
      <c r="F17" s="54"/>
    </row>
    <row r="18" spans="1:6" s="55" customFormat="1" ht="40" customHeight="1">
      <c r="A18" s="63">
        <v>11</v>
      </c>
      <c r="B18" s="64" t="s">
        <v>89</v>
      </c>
      <c r="C18" s="65" t="s">
        <v>96</v>
      </c>
      <c r="D18" s="64" t="s">
        <v>48</v>
      </c>
      <c r="E18" s="64">
        <v>38.4</v>
      </c>
      <c r="F18" s="54"/>
    </row>
    <row r="19" spans="1:6" s="55" customFormat="1" ht="40" customHeight="1">
      <c r="A19" s="63">
        <v>12</v>
      </c>
      <c r="B19" s="64" t="s">
        <v>328</v>
      </c>
      <c r="C19" s="65" t="s">
        <v>97</v>
      </c>
      <c r="D19" s="64" t="s">
        <v>52</v>
      </c>
      <c r="E19" s="64">
        <v>258</v>
      </c>
      <c r="F19" s="54"/>
    </row>
    <row r="20" spans="1:6" s="55" customFormat="1" ht="40" customHeight="1">
      <c r="A20" s="63">
        <v>13</v>
      </c>
      <c r="B20" s="64" t="s">
        <v>89</v>
      </c>
      <c r="C20" s="65" t="s">
        <v>96</v>
      </c>
      <c r="D20" s="64" t="s">
        <v>48</v>
      </c>
      <c r="E20" s="64">
        <v>10</v>
      </c>
      <c r="F20" s="54"/>
    </row>
    <row r="21" spans="1:6" s="55" customFormat="1" ht="40" customHeight="1">
      <c r="A21" s="63">
        <v>14</v>
      </c>
      <c r="B21" s="64" t="s">
        <v>328</v>
      </c>
      <c r="C21" s="65" t="s">
        <v>98</v>
      </c>
      <c r="D21" s="64" t="s">
        <v>52</v>
      </c>
      <c r="E21" s="64">
        <v>28</v>
      </c>
      <c r="F21" s="54"/>
    </row>
    <row r="22" spans="1:6" s="55" customFormat="1" ht="40" customHeight="1">
      <c r="A22" s="63">
        <v>15</v>
      </c>
      <c r="B22" s="64" t="s">
        <v>329</v>
      </c>
      <c r="C22" s="65" t="s">
        <v>99</v>
      </c>
      <c r="D22" s="64" t="s">
        <v>52</v>
      </c>
      <c r="E22" s="64">
        <v>318</v>
      </c>
      <c r="F22" s="54"/>
    </row>
    <row r="23" spans="1:6" s="55" customFormat="1" ht="40" customHeight="1">
      <c r="A23" s="63">
        <v>16</v>
      </c>
      <c r="B23" s="64" t="s">
        <v>329</v>
      </c>
      <c r="C23" s="65" t="s">
        <v>100</v>
      </c>
      <c r="D23" s="64" t="s">
        <v>52</v>
      </c>
      <c r="E23" s="64">
        <v>2132</v>
      </c>
      <c r="F23" s="54"/>
    </row>
    <row r="24" spans="1:6" s="55" customFormat="1" ht="40" customHeight="1">
      <c r="A24" s="63">
        <v>17</v>
      </c>
      <c r="B24" s="64" t="s">
        <v>329</v>
      </c>
      <c r="C24" s="65" t="s">
        <v>344</v>
      </c>
      <c r="D24" s="64" t="s">
        <v>52</v>
      </c>
      <c r="E24" s="64">
        <v>412</v>
      </c>
      <c r="F24" s="54"/>
    </row>
    <row r="25" spans="1:6" s="55" customFormat="1" ht="40" customHeight="1">
      <c r="A25" s="63">
        <v>18</v>
      </c>
      <c r="B25" s="64" t="s">
        <v>329</v>
      </c>
      <c r="C25" s="65" t="s">
        <v>101</v>
      </c>
      <c r="D25" s="64" t="s">
        <v>52</v>
      </c>
      <c r="E25" s="64">
        <v>1369</v>
      </c>
      <c r="F25" s="54"/>
    </row>
    <row r="26" spans="1:6" s="55" customFormat="1" ht="40" customHeight="1">
      <c r="A26" s="63">
        <v>19</v>
      </c>
      <c r="B26" s="64" t="s">
        <v>329</v>
      </c>
      <c r="C26" s="65" t="s">
        <v>343</v>
      </c>
      <c r="D26" s="64" t="s">
        <v>52</v>
      </c>
      <c r="E26" s="64">
        <v>10</v>
      </c>
      <c r="F26" s="54"/>
    </row>
    <row r="27" spans="1:6" s="55" customFormat="1" ht="40" customHeight="1">
      <c r="A27" s="63">
        <v>20</v>
      </c>
      <c r="B27" s="64" t="s">
        <v>329</v>
      </c>
      <c r="C27" s="65" t="s">
        <v>102</v>
      </c>
      <c r="D27" s="64" t="s">
        <v>52</v>
      </c>
      <c r="E27" s="64">
        <v>179</v>
      </c>
      <c r="F27" s="54"/>
    </row>
    <row r="28" spans="1:6" s="55" customFormat="1" ht="40" customHeight="1">
      <c r="A28" s="63">
        <v>21</v>
      </c>
      <c r="B28" s="64" t="s">
        <v>329</v>
      </c>
      <c r="C28" s="65" t="s">
        <v>342</v>
      </c>
      <c r="D28" s="64" t="s">
        <v>52</v>
      </c>
      <c r="E28" s="64">
        <v>427</v>
      </c>
      <c r="F28" s="54"/>
    </row>
    <row r="29" spans="1:6" s="55" customFormat="1" ht="40" customHeight="1">
      <c r="A29" s="63">
        <v>22</v>
      </c>
      <c r="B29" s="64" t="s">
        <v>329</v>
      </c>
      <c r="C29" s="65" t="s">
        <v>341</v>
      </c>
      <c r="D29" s="64" t="s">
        <v>52</v>
      </c>
      <c r="E29" s="64">
        <v>36</v>
      </c>
      <c r="F29" s="54"/>
    </row>
    <row r="30" spans="1:6" s="55" customFormat="1" ht="40" customHeight="1">
      <c r="A30" s="63">
        <v>23</v>
      </c>
      <c r="B30" s="64" t="s">
        <v>329</v>
      </c>
      <c r="C30" s="65" t="s">
        <v>340</v>
      </c>
      <c r="D30" s="64" t="s">
        <v>52</v>
      </c>
      <c r="E30" s="64">
        <v>9</v>
      </c>
      <c r="F30" s="54"/>
    </row>
    <row r="31" spans="1:6" s="55" customFormat="1" ht="40" customHeight="1">
      <c r="A31" s="63">
        <v>24</v>
      </c>
      <c r="B31" s="64" t="s">
        <v>329</v>
      </c>
      <c r="C31" s="65" t="s">
        <v>103</v>
      </c>
      <c r="D31" s="64" t="s">
        <v>18</v>
      </c>
      <c r="E31" s="64">
        <v>204</v>
      </c>
      <c r="F31" s="54"/>
    </row>
    <row r="32" spans="1:6" s="55" customFormat="1" ht="40" customHeight="1">
      <c r="A32" s="63">
        <v>25</v>
      </c>
      <c r="B32" s="64" t="s">
        <v>329</v>
      </c>
      <c r="C32" s="65" t="s">
        <v>104</v>
      </c>
      <c r="D32" s="64" t="s">
        <v>18</v>
      </c>
      <c r="E32" s="64">
        <v>4</v>
      </c>
      <c r="F32" s="54"/>
    </row>
    <row r="33" spans="1:6" s="55" customFormat="1" ht="40" customHeight="1">
      <c r="A33" s="63">
        <v>26</v>
      </c>
      <c r="B33" s="64" t="s">
        <v>329</v>
      </c>
      <c r="C33" s="65" t="s">
        <v>105</v>
      </c>
      <c r="D33" s="64" t="s">
        <v>18</v>
      </c>
      <c r="E33" s="64">
        <v>4</v>
      </c>
      <c r="F33" s="54"/>
    </row>
    <row r="34" spans="1:6" s="55" customFormat="1" ht="40" customHeight="1">
      <c r="A34" s="63">
        <v>27</v>
      </c>
      <c r="B34" s="64" t="s">
        <v>329</v>
      </c>
      <c r="C34" s="65" t="s">
        <v>106</v>
      </c>
      <c r="D34" s="64" t="s">
        <v>107</v>
      </c>
      <c r="E34" s="64">
        <v>820</v>
      </c>
      <c r="F34" s="54"/>
    </row>
    <row r="35" spans="1:6" s="55" customFormat="1" ht="40" customHeight="1">
      <c r="A35" s="63">
        <v>28</v>
      </c>
      <c r="B35" s="64" t="s">
        <v>329</v>
      </c>
      <c r="C35" s="65" t="s">
        <v>108</v>
      </c>
      <c r="D35" s="64" t="s">
        <v>107</v>
      </c>
      <c r="E35" s="64">
        <v>16</v>
      </c>
      <c r="F35" s="54"/>
    </row>
    <row r="36" spans="1:6" s="55" customFormat="1" ht="40" customHeight="1">
      <c r="A36" s="63">
        <v>29</v>
      </c>
      <c r="B36" s="64" t="s">
        <v>329</v>
      </c>
      <c r="C36" s="65" t="s">
        <v>109</v>
      </c>
      <c r="D36" s="64" t="s">
        <v>52</v>
      </c>
      <c r="E36" s="64">
        <v>5</v>
      </c>
      <c r="F36" s="54"/>
    </row>
    <row r="37" spans="1:6" s="55" customFormat="1" ht="40" customHeight="1">
      <c r="A37" s="63">
        <v>30</v>
      </c>
      <c r="B37" s="64" t="s">
        <v>329</v>
      </c>
      <c r="C37" s="65" t="s">
        <v>110</v>
      </c>
      <c r="D37" s="64" t="s">
        <v>18</v>
      </c>
      <c r="E37" s="64">
        <v>71</v>
      </c>
      <c r="F37" s="54"/>
    </row>
    <row r="38" spans="1:6" s="55" customFormat="1" ht="40" customHeight="1">
      <c r="A38" s="63">
        <v>31</v>
      </c>
      <c r="B38" s="64" t="s">
        <v>329</v>
      </c>
      <c r="C38" s="65" t="s">
        <v>339</v>
      </c>
      <c r="D38" s="64" t="s">
        <v>18</v>
      </c>
      <c r="E38" s="64">
        <v>12</v>
      </c>
      <c r="F38" s="54"/>
    </row>
    <row r="39" spans="1:6" s="55" customFormat="1" ht="40" customHeight="1">
      <c r="A39" s="63">
        <v>32</v>
      </c>
      <c r="B39" s="64" t="s">
        <v>329</v>
      </c>
      <c r="C39" s="65" t="s">
        <v>339</v>
      </c>
      <c r="D39" s="64" t="s">
        <v>18</v>
      </c>
      <c r="E39" s="64">
        <v>17</v>
      </c>
      <c r="F39" s="54"/>
    </row>
    <row r="40" spans="1:6" s="55" customFormat="1" ht="40" customHeight="1">
      <c r="A40" s="63">
        <v>33</v>
      </c>
      <c r="B40" s="64" t="s">
        <v>329</v>
      </c>
      <c r="C40" s="65" t="s">
        <v>111</v>
      </c>
      <c r="D40" s="64" t="s">
        <v>112</v>
      </c>
      <c r="E40" s="64">
        <v>71</v>
      </c>
      <c r="F40" s="54"/>
    </row>
    <row r="41" spans="1:6" s="55" customFormat="1" ht="40" customHeight="1">
      <c r="A41" s="63">
        <v>34</v>
      </c>
      <c r="B41" s="64" t="s">
        <v>329</v>
      </c>
      <c r="C41" s="65" t="s">
        <v>338</v>
      </c>
      <c r="D41" s="64" t="s">
        <v>112</v>
      </c>
      <c r="E41" s="64">
        <v>12</v>
      </c>
      <c r="F41" s="54"/>
    </row>
    <row r="42" spans="1:6" s="55" customFormat="1" ht="40" customHeight="1">
      <c r="A42" s="63">
        <v>35</v>
      </c>
      <c r="B42" s="64" t="s">
        <v>329</v>
      </c>
      <c r="C42" s="65" t="s">
        <v>337</v>
      </c>
      <c r="D42" s="64" t="s">
        <v>112</v>
      </c>
      <c r="E42" s="64">
        <v>17</v>
      </c>
      <c r="F42" s="54"/>
    </row>
    <row r="43" spans="1:6" s="55" customFormat="1" ht="40" customHeight="1">
      <c r="A43" s="63">
        <v>36</v>
      </c>
      <c r="B43" s="64" t="s">
        <v>329</v>
      </c>
      <c r="C43" s="65" t="s">
        <v>336</v>
      </c>
      <c r="D43" s="64" t="s">
        <v>18</v>
      </c>
      <c r="E43" s="64">
        <v>67</v>
      </c>
      <c r="F43" s="54"/>
    </row>
    <row r="44" spans="1:6" s="55" customFormat="1" ht="40" customHeight="1">
      <c r="A44" s="63">
        <v>37</v>
      </c>
      <c r="B44" s="64" t="s">
        <v>329</v>
      </c>
      <c r="C44" s="65" t="s">
        <v>335</v>
      </c>
      <c r="D44" s="64" t="s">
        <v>18</v>
      </c>
      <c r="E44" s="64">
        <v>17</v>
      </c>
      <c r="F44" s="54"/>
    </row>
    <row r="45" spans="1:6" s="55" customFormat="1" ht="40" customHeight="1">
      <c r="A45" s="63">
        <v>38</v>
      </c>
      <c r="B45" s="64" t="s">
        <v>329</v>
      </c>
      <c r="C45" s="65" t="s">
        <v>113</v>
      </c>
      <c r="D45" s="64" t="s">
        <v>18</v>
      </c>
      <c r="E45" s="64">
        <v>4</v>
      </c>
      <c r="F45" s="54"/>
    </row>
    <row r="46" spans="1:6" s="55" customFormat="1" ht="40" customHeight="1">
      <c r="A46" s="63">
        <v>39</v>
      </c>
      <c r="B46" s="64" t="s">
        <v>329</v>
      </c>
      <c r="C46" s="65" t="s">
        <v>114</v>
      </c>
      <c r="D46" s="64" t="s">
        <v>18</v>
      </c>
      <c r="E46" s="64">
        <v>35</v>
      </c>
      <c r="F46" s="54"/>
    </row>
    <row r="47" spans="1:6" s="55" customFormat="1" ht="40" customHeight="1">
      <c r="A47" s="63">
        <v>40</v>
      </c>
      <c r="B47" s="64" t="s">
        <v>329</v>
      </c>
      <c r="C47" s="65" t="s">
        <v>115</v>
      </c>
      <c r="D47" s="64" t="s">
        <v>18</v>
      </c>
      <c r="E47" s="64">
        <v>40</v>
      </c>
      <c r="F47" s="54"/>
    </row>
    <row r="48" spans="1:6" s="55" customFormat="1" ht="40" customHeight="1">
      <c r="A48" s="63">
        <v>41</v>
      </c>
      <c r="B48" s="64" t="s">
        <v>329</v>
      </c>
      <c r="C48" s="65" t="s">
        <v>334</v>
      </c>
      <c r="D48" s="64" t="s">
        <v>18</v>
      </c>
      <c r="E48" s="64">
        <v>17</v>
      </c>
      <c r="F48" s="54"/>
    </row>
    <row r="49" spans="1:8" s="55" customFormat="1" ht="40" customHeight="1">
      <c r="A49" s="63">
        <v>42</v>
      </c>
      <c r="B49" s="64" t="s">
        <v>329</v>
      </c>
      <c r="C49" s="65" t="s">
        <v>116</v>
      </c>
      <c r="D49" s="64" t="s">
        <v>18</v>
      </c>
      <c r="E49" s="64">
        <v>12</v>
      </c>
      <c r="F49" s="54"/>
    </row>
    <row r="50" spans="1:8" s="55" customFormat="1" ht="40" customHeight="1">
      <c r="A50" s="63">
        <v>43</v>
      </c>
      <c r="B50" s="64" t="s">
        <v>329</v>
      </c>
      <c r="C50" s="65" t="s">
        <v>117</v>
      </c>
      <c r="D50" s="64" t="s">
        <v>52</v>
      </c>
      <c r="E50" s="64">
        <v>120</v>
      </c>
      <c r="F50" s="54"/>
    </row>
    <row r="51" spans="1:8" s="55" customFormat="1" ht="40" customHeight="1">
      <c r="A51" s="63">
        <v>44</v>
      </c>
      <c r="B51" s="64" t="s">
        <v>329</v>
      </c>
      <c r="C51" s="65" t="s">
        <v>118</v>
      </c>
      <c r="D51" s="64" t="s">
        <v>52</v>
      </c>
      <c r="E51" s="64">
        <v>120</v>
      </c>
      <c r="F51" s="54"/>
    </row>
    <row r="52" spans="1:8" s="55" customFormat="1" ht="40" customHeight="1">
      <c r="A52" s="63">
        <v>45</v>
      </c>
      <c r="B52" s="64" t="s">
        <v>329</v>
      </c>
      <c r="C52" s="65" t="s">
        <v>119</v>
      </c>
      <c r="D52" s="64" t="s">
        <v>18</v>
      </c>
      <c r="E52" s="64">
        <v>28</v>
      </c>
      <c r="F52" s="54"/>
    </row>
    <row r="53" spans="1:8" s="55" customFormat="1" ht="40" customHeight="1">
      <c r="A53" s="63">
        <v>46</v>
      </c>
      <c r="B53" s="64" t="s">
        <v>329</v>
      </c>
      <c r="C53" s="65" t="s">
        <v>333</v>
      </c>
      <c r="D53" s="64" t="s">
        <v>18</v>
      </c>
      <c r="E53" s="64">
        <v>4</v>
      </c>
      <c r="F53" s="54"/>
    </row>
    <row r="54" spans="1:8" s="55" customFormat="1" ht="40" customHeight="1">
      <c r="A54" s="63">
        <v>47</v>
      </c>
      <c r="B54" s="64" t="s">
        <v>329</v>
      </c>
      <c r="C54" s="65" t="s">
        <v>332</v>
      </c>
      <c r="D54" s="64" t="s">
        <v>18</v>
      </c>
      <c r="E54" s="64">
        <v>2</v>
      </c>
      <c r="F54" s="54"/>
    </row>
    <row r="55" spans="1:8" s="55" customFormat="1" ht="40" customHeight="1">
      <c r="A55" s="63">
        <v>48</v>
      </c>
      <c r="B55" s="64" t="s">
        <v>329</v>
      </c>
      <c r="C55" s="65" t="s">
        <v>120</v>
      </c>
      <c r="D55" s="64" t="s">
        <v>18</v>
      </c>
      <c r="E55" s="64">
        <v>28</v>
      </c>
      <c r="F55" s="54"/>
    </row>
    <row r="56" spans="1:8" s="55" customFormat="1" ht="40" customHeight="1">
      <c r="A56" s="63">
        <v>49</v>
      </c>
      <c r="B56" s="64" t="s">
        <v>329</v>
      </c>
      <c r="C56" s="65" t="s">
        <v>121</v>
      </c>
      <c r="D56" s="64" t="s">
        <v>18</v>
      </c>
      <c r="E56" s="64">
        <v>28</v>
      </c>
      <c r="F56" s="143"/>
      <c r="G56" s="143"/>
      <c r="H56" s="143"/>
    </row>
    <row r="57" spans="1:8" s="55" customFormat="1" ht="40" customHeight="1">
      <c r="A57" s="63">
        <v>50</v>
      </c>
      <c r="B57" s="64" t="s">
        <v>329</v>
      </c>
      <c r="C57" s="65" t="s">
        <v>331</v>
      </c>
      <c r="D57" s="64" t="s">
        <v>18</v>
      </c>
      <c r="E57" s="64">
        <v>2</v>
      </c>
      <c r="F57" s="143"/>
      <c r="G57" s="143"/>
      <c r="H57" s="143"/>
    </row>
    <row r="58" spans="1:8" s="55" customFormat="1" ht="40" customHeight="1">
      <c r="A58" s="63">
        <v>51</v>
      </c>
      <c r="B58" s="64" t="s">
        <v>329</v>
      </c>
      <c r="C58" s="65" t="s">
        <v>122</v>
      </c>
      <c r="D58" s="64" t="s">
        <v>112</v>
      </c>
      <c r="E58" s="64">
        <v>28</v>
      </c>
      <c r="F58" s="143"/>
      <c r="G58" s="143"/>
      <c r="H58" s="143"/>
    </row>
    <row r="59" spans="1:8" s="55" customFormat="1" ht="40" customHeight="1">
      <c r="A59" s="63">
        <v>52</v>
      </c>
      <c r="B59" s="64" t="s">
        <v>329</v>
      </c>
      <c r="C59" s="65" t="s">
        <v>330</v>
      </c>
      <c r="D59" s="64" t="s">
        <v>112</v>
      </c>
      <c r="E59" s="64">
        <v>2</v>
      </c>
      <c r="F59" s="143"/>
      <c r="G59" s="143"/>
      <c r="H59" s="143"/>
    </row>
    <row r="60" spans="1:8" s="55" customFormat="1" ht="40" customHeight="1">
      <c r="A60" s="63">
        <v>53</v>
      </c>
      <c r="B60" s="64" t="s">
        <v>329</v>
      </c>
      <c r="C60" s="65" t="s">
        <v>123</v>
      </c>
      <c r="D60" s="64" t="s">
        <v>124</v>
      </c>
      <c r="E60" s="64">
        <v>1</v>
      </c>
      <c r="F60" s="143"/>
      <c r="G60" s="143"/>
      <c r="H60" s="143"/>
    </row>
    <row r="61" spans="1:8" s="55" customFormat="1" ht="40" customHeight="1">
      <c r="A61" s="63">
        <v>54</v>
      </c>
      <c r="B61" s="64" t="s">
        <v>329</v>
      </c>
      <c r="C61" s="65" t="s">
        <v>125</v>
      </c>
      <c r="D61" s="64" t="s">
        <v>124</v>
      </c>
      <c r="E61" s="64">
        <v>1</v>
      </c>
      <c r="F61" s="143"/>
      <c r="G61" s="143"/>
      <c r="H61" s="143"/>
    </row>
    <row r="62" spans="1:8" s="55" customFormat="1" ht="40" customHeight="1">
      <c r="A62" s="63">
        <v>55</v>
      </c>
      <c r="B62" s="64" t="s">
        <v>329</v>
      </c>
      <c r="C62" s="65" t="s">
        <v>55</v>
      </c>
      <c r="D62" s="64" t="s">
        <v>56</v>
      </c>
      <c r="E62" s="64">
        <v>108</v>
      </c>
      <c r="F62" s="143"/>
      <c r="G62" s="143"/>
      <c r="H62" s="143"/>
    </row>
    <row r="63" spans="1:8" s="55" customFormat="1" ht="40" customHeight="1">
      <c r="A63" s="63">
        <v>56</v>
      </c>
      <c r="B63" s="64" t="s">
        <v>329</v>
      </c>
      <c r="C63" s="65" t="s">
        <v>126</v>
      </c>
      <c r="D63" s="64" t="s">
        <v>18</v>
      </c>
      <c r="E63" s="64">
        <v>1</v>
      </c>
      <c r="F63" s="143"/>
      <c r="G63" s="143"/>
      <c r="H63" s="143"/>
    </row>
    <row r="64" spans="1:8" s="55" customFormat="1" ht="40" customHeight="1">
      <c r="A64" s="63">
        <v>57</v>
      </c>
      <c r="B64" s="64" t="s">
        <v>329</v>
      </c>
      <c r="C64" s="65" t="s">
        <v>127</v>
      </c>
      <c r="D64" s="64" t="s">
        <v>18</v>
      </c>
      <c r="E64" s="64">
        <v>14</v>
      </c>
      <c r="F64" s="143"/>
      <c r="G64" s="143"/>
      <c r="H64" s="143"/>
    </row>
    <row r="65" spans="1:8" s="55" customFormat="1" ht="40" customHeight="1">
      <c r="A65" s="63">
        <v>58</v>
      </c>
      <c r="B65" s="64" t="s">
        <v>329</v>
      </c>
      <c r="C65" s="65" t="s">
        <v>128</v>
      </c>
      <c r="D65" s="64" t="s">
        <v>129</v>
      </c>
      <c r="E65" s="64">
        <v>1</v>
      </c>
      <c r="F65" s="143"/>
      <c r="G65" s="143"/>
      <c r="H65" s="143"/>
    </row>
    <row r="66" spans="1:8" s="55" customFormat="1" ht="40" customHeight="1">
      <c r="A66" s="63">
        <v>59</v>
      </c>
      <c r="B66" s="64" t="s">
        <v>329</v>
      </c>
      <c r="C66" s="65" t="s">
        <v>130</v>
      </c>
      <c r="D66" s="64" t="s">
        <v>129</v>
      </c>
      <c r="E66" s="64">
        <v>103</v>
      </c>
      <c r="F66" s="54"/>
    </row>
    <row r="67" spans="1:8" s="55" customFormat="1" ht="40" customHeight="1">
      <c r="A67" s="63">
        <v>60</v>
      </c>
      <c r="B67" s="64" t="s">
        <v>328</v>
      </c>
      <c r="C67" s="65" t="s">
        <v>155</v>
      </c>
      <c r="D67" s="64" t="s">
        <v>124</v>
      </c>
      <c r="E67" s="64">
        <v>1</v>
      </c>
      <c r="F67" s="54"/>
    </row>
    <row r="68" spans="1:8">
      <c r="A68" s="109"/>
      <c r="B68" s="110"/>
      <c r="C68" s="110"/>
      <c r="D68" s="110"/>
      <c r="E68" s="69"/>
    </row>
    <row r="69" spans="1:8">
      <c r="A69" s="10"/>
      <c r="B69" s="11"/>
      <c r="C69" s="12"/>
      <c r="D69" s="14"/>
      <c r="E69" s="13"/>
    </row>
    <row r="70" spans="1:8">
      <c r="A70" s="10"/>
      <c r="B70" s="11"/>
      <c r="C70" s="12"/>
      <c r="D70" s="14"/>
      <c r="E70" s="13"/>
    </row>
    <row r="71" spans="1:8">
      <c r="A71" s="10"/>
      <c r="B71" s="11"/>
      <c r="C71" s="12"/>
      <c r="D71" s="14"/>
      <c r="E71" s="13"/>
    </row>
    <row r="72" spans="1:8">
      <c r="A72" s="10"/>
      <c r="B72" s="11"/>
      <c r="C72" s="12"/>
      <c r="D72" s="14"/>
      <c r="E72" s="13"/>
    </row>
    <row r="73" spans="1:8">
      <c r="A73" s="10"/>
      <c r="B73" s="11"/>
      <c r="C73" s="12"/>
      <c r="D73" s="14"/>
      <c r="E73" s="13"/>
    </row>
    <row r="74" spans="1:8">
      <c r="A74" s="10"/>
      <c r="B74" s="11"/>
      <c r="C74" s="12"/>
      <c r="D74" s="14"/>
      <c r="E74" s="13"/>
    </row>
    <row r="75" spans="1:8">
      <c r="A75" s="10"/>
      <c r="B75" s="11"/>
      <c r="C75" s="12"/>
      <c r="D75" s="14"/>
      <c r="E75" s="13"/>
    </row>
    <row r="76" spans="1:8">
      <c r="A76" s="10"/>
      <c r="B76" s="11"/>
      <c r="C76" s="12"/>
      <c r="D76" s="14"/>
      <c r="E76" s="13"/>
    </row>
    <row r="77" spans="1:8">
      <c r="A77" s="10"/>
      <c r="B77" s="11"/>
      <c r="C77" s="12"/>
      <c r="D77" s="14"/>
      <c r="E77" s="13"/>
    </row>
    <row r="78" spans="1:8">
      <c r="A78" s="10"/>
      <c r="B78" s="11"/>
      <c r="C78" s="12"/>
      <c r="D78" s="14"/>
      <c r="E78" s="13"/>
    </row>
    <row r="79" spans="1:8">
      <c r="A79" s="10"/>
      <c r="B79" s="11"/>
      <c r="C79" s="12"/>
      <c r="D79" s="14"/>
      <c r="E79" s="13"/>
    </row>
    <row r="80" spans="1:8">
      <c r="A80" s="10"/>
      <c r="B80" s="11"/>
      <c r="C80" s="12"/>
      <c r="D80" s="14"/>
      <c r="E80" s="13"/>
    </row>
    <row r="81" spans="1:5">
      <c r="A81" s="10"/>
      <c r="B81" s="11"/>
      <c r="C81" s="12"/>
      <c r="D81" s="14"/>
      <c r="E81" s="13"/>
    </row>
    <row r="82" spans="1:5">
      <c r="A82" s="10"/>
      <c r="B82" s="11"/>
      <c r="C82" s="12"/>
      <c r="D82" s="14"/>
      <c r="E82" s="13"/>
    </row>
    <row r="83" spans="1:5">
      <c r="A83" s="10"/>
      <c r="B83" s="11"/>
      <c r="C83" s="12"/>
      <c r="D83" s="14"/>
      <c r="E83" s="13"/>
    </row>
    <row r="84" spans="1:5">
      <c r="A84" s="10"/>
      <c r="B84" s="11"/>
      <c r="C84" s="12"/>
      <c r="D84" s="14"/>
      <c r="E84" s="13"/>
    </row>
    <row r="85" spans="1:5">
      <c r="A85" s="10"/>
      <c r="B85" s="11"/>
      <c r="C85" s="12"/>
      <c r="D85" s="14"/>
      <c r="E85" s="13"/>
    </row>
    <row r="86" spans="1:5">
      <c r="A86" s="10"/>
      <c r="B86" s="11"/>
      <c r="C86" s="12"/>
      <c r="D86" s="14"/>
      <c r="E86" s="13"/>
    </row>
    <row r="87" spans="1:5">
      <c r="A87" s="10"/>
      <c r="B87" s="11"/>
      <c r="C87" s="12"/>
      <c r="D87" s="14"/>
      <c r="E87" s="13"/>
    </row>
    <row r="88" spans="1:5">
      <c r="A88" s="10"/>
      <c r="B88" s="11"/>
      <c r="C88" s="12"/>
      <c r="D88" s="14"/>
      <c r="E88" s="13"/>
    </row>
    <row r="89" spans="1:5">
      <c r="A89" s="10"/>
      <c r="B89" s="11"/>
      <c r="C89" s="12"/>
      <c r="D89" s="14"/>
      <c r="E89" s="13"/>
    </row>
    <row r="90" spans="1:5">
      <c r="A90" s="10"/>
      <c r="B90" s="11"/>
      <c r="C90" s="12"/>
      <c r="D90" s="14"/>
      <c r="E90" s="13"/>
    </row>
    <row r="91" spans="1:5">
      <c r="A91" s="10"/>
      <c r="B91" s="11"/>
      <c r="C91" s="12"/>
      <c r="D91" s="14"/>
      <c r="E91" s="13"/>
    </row>
    <row r="92" spans="1:5">
      <c r="A92" s="10"/>
      <c r="B92" s="11"/>
      <c r="C92" s="12"/>
      <c r="D92" s="14"/>
      <c r="E92" s="13"/>
    </row>
    <row r="93" spans="1:5">
      <c r="A93" s="10"/>
      <c r="B93" s="11"/>
      <c r="C93" s="12"/>
      <c r="D93" s="14"/>
      <c r="E93" s="13"/>
    </row>
    <row r="94" spans="1:5">
      <c r="A94" s="10"/>
      <c r="B94" s="11"/>
      <c r="C94" s="12"/>
      <c r="D94" s="14"/>
      <c r="E94" s="13"/>
    </row>
    <row r="95" spans="1:5">
      <c r="A95" s="10"/>
      <c r="B95" s="11"/>
      <c r="C95" s="12"/>
      <c r="D95" s="14"/>
      <c r="E95" s="13"/>
    </row>
    <row r="96" spans="1:5">
      <c r="A96" s="10"/>
      <c r="B96" s="11"/>
      <c r="C96" s="12"/>
      <c r="D96" s="14"/>
      <c r="E96" s="13"/>
    </row>
    <row r="97" spans="1:5">
      <c r="A97" s="10"/>
      <c r="B97" s="11"/>
      <c r="C97" s="12"/>
      <c r="D97" s="14"/>
      <c r="E97" s="13"/>
    </row>
    <row r="98" spans="1:5">
      <c r="A98" s="10"/>
      <c r="B98" s="11"/>
      <c r="C98" s="12"/>
      <c r="D98" s="14"/>
      <c r="E98" s="13"/>
    </row>
    <row r="99" spans="1:5">
      <c r="A99" s="10"/>
      <c r="B99" s="11"/>
      <c r="C99" s="12"/>
      <c r="D99" s="14"/>
      <c r="E99" s="13"/>
    </row>
    <row r="100" spans="1:5">
      <c r="A100" s="10"/>
      <c r="B100" s="11"/>
      <c r="C100" s="12"/>
      <c r="D100" s="14"/>
      <c r="E100" s="13"/>
    </row>
    <row r="101" spans="1:5">
      <c r="A101" s="10"/>
      <c r="B101" s="11"/>
      <c r="C101" s="12"/>
      <c r="D101" s="14"/>
      <c r="E101" s="13"/>
    </row>
    <row r="102" spans="1:5">
      <c r="A102" s="10"/>
      <c r="B102" s="11"/>
      <c r="C102" s="12"/>
      <c r="D102" s="14"/>
      <c r="E102" s="13"/>
    </row>
    <row r="103" spans="1:5">
      <c r="A103" s="10"/>
      <c r="B103" s="11"/>
      <c r="C103" s="12"/>
      <c r="D103" s="14"/>
      <c r="E103" s="13"/>
    </row>
    <row r="104" spans="1:5">
      <c r="A104" s="10"/>
      <c r="B104" s="11"/>
      <c r="C104" s="12"/>
      <c r="D104" s="14"/>
      <c r="E104" s="13"/>
    </row>
    <row r="105" spans="1:5">
      <c r="A105" s="10"/>
      <c r="B105" s="11"/>
      <c r="C105" s="12"/>
      <c r="D105" s="14"/>
      <c r="E105" s="13"/>
    </row>
    <row r="106" spans="1:5">
      <c r="A106" s="10"/>
      <c r="B106" s="11"/>
      <c r="C106" s="12"/>
      <c r="D106" s="14"/>
      <c r="E106" s="13"/>
    </row>
    <row r="107" spans="1:5">
      <c r="A107" s="10"/>
      <c r="B107" s="11"/>
      <c r="C107" s="12"/>
      <c r="D107" s="14"/>
      <c r="E107" s="13"/>
    </row>
    <row r="108" spans="1:5">
      <c r="A108" s="10"/>
      <c r="B108" s="11"/>
      <c r="C108" s="12"/>
      <c r="D108" s="14"/>
      <c r="E108" s="13"/>
    </row>
    <row r="109" spans="1:5">
      <c r="A109" s="10"/>
      <c r="B109" s="11"/>
      <c r="C109" s="12"/>
      <c r="D109" s="14"/>
      <c r="E109" s="13"/>
    </row>
    <row r="110" spans="1:5">
      <c r="A110" s="10"/>
      <c r="B110" s="11"/>
      <c r="C110" s="12"/>
      <c r="D110" s="14"/>
      <c r="E110" s="13"/>
    </row>
    <row r="111" spans="1:5">
      <c r="A111" s="10"/>
      <c r="B111" s="11"/>
      <c r="C111" s="12"/>
      <c r="D111" s="14"/>
      <c r="E111" s="13"/>
    </row>
    <row r="112" spans="1:5">
      <c r="A112" s="10"/>
      <c r="B112" s="11"/>
      <c r="C112" s="12"/>
      <c r="D112" s="14"/>
      <c r="E112" s="13"/>
    </row>
    <row r="113" spans="1:5">
      <c r="A113" s="10"/>
      <c r="B113" s="11"/>
      <c r="C113" s="12"/>
      <c r="D113" s="14"/>
      <c r="E113" s="13"/>
    </row>
    <row r="114" spans="1:5">
      <c r="A114" s="10"/>
      <c r="B114" s="11"/>
      <c r="C114" s="12"/>
      <c r="D114" s="14"/>
      <c r="E114" s="13"/>
    </row>
    <row r="115" spans="1:5">
      <c r="A115" s="10"/>
      <c r="B115" s="11"/>
      <c r="C115" s="12"/>
      <c r="D115" s="14"/>
      <c r="E115" s="13"/>
    </row>
    <row r="116" spans="1:5">
      <c r="A116" s="10"/>
      <c r="B116" s="11"/>
      <c r="C116" s="12"/>
      <c r="D116" s="14"/>
      <c r="E116" s="13"/>
    </row>
    <row r="117" spans="1:5">
      <c r="A117" s="10"/>
      <c r="B117" s="11"/>
      <c r="C117" s="12"/>
      <c r="D117" s="14"/>
      <c r="E117" s="13"/>
    </row>
    <row r="118" spans="1:5">
      <c r="A118" s="10"/>
      <c r="B118" s="11"/>
      <c r="C118" s="12"/>
      <c r="D118" s="14"/>
      <c r="E118" s="13"/>
    </row>
    <row r="119" spans="1:5">
      <c r="A119" s="10"/>
      <c r="B119" s="11"/>
      <c r="C119" s="12"/>
      <c r="D119" s="14"/>
      <c r="E119" s="13"/>
    </row>
    <row r="120" spans="1:5">
      <c r="A120" s="10"/>
      <c r="B120" s="11"/>
      <c r="C120" s="12"/>
      <c r="D120" s="14"/>
      <c r="E120" s="13"/>
    </row>
    <row r="121" spans="1:5">
      <c r="A121" s="10"/>
      <c r="B121" s="11"/>
      <c r="C121" s="12"/>
      <c r="D121" s="14"/>
      <c r="E121" s="13"/>
    </row>
    <row r="122" spans="1:5">
      <c r="A122" s="10"/>
      <c r="B122" s="11"/>
      <c r="C122" s="12"/>
      <c r="D122" s="14"/>
      <c r="E122" s="13"/>
    </row>
    <row r="123" spans="1:5">
      <c r="A123" s="10"/>
      <c r="B123" s="11"/>
      <c r="C123" s="12"/>
      <c r="D123" s="14"/>
      <c r="E123" s="13"/>
    </row>
    <row r="124" spans="1:5">
      <c r="A124" s="10"/>
      <c r="B124" s="11"/>
      <c r="C124" s="12"/>
      <c r="D124" s="14"/>
      <c r="E124" s="13"/>
    </row>
    <row r="125" spans="1:5">
      <c r="A125" s="10"/>
      <c r="B125" s="11"/>
      <c r="C125" s="12"/>
      <c r="D125" s="14"/>
      <c r="E125" s="13"/>
    </row>
    <row r="126" spans="1:5">
      <c r="A126" s="10"/>
      <c r="B126" s="11"/>
      <c r="C126" s="12"/>
      <c r="D126" s="14"/>
      <c r="E126" s="13"/>
    </row>
    <row r="127" spans="1:5">
      <c r="A127" s="10"/>
      <c r="B127" s="11"/>
      <c r="C127" s="12"/>
      <c r="D127" s="14"/>
      <c r="E127" s="13"/>
    </row>
    <row r="128" spans="1:5">
      <c r="A128" s="10"/>
      <c r="B128" s="11"/>
      <c r="C128" s="12"/>
      <c r="D128" s="14"/>
      <c r="E128" s="13"/>
    </row>
    <row r="129" spans="1:5">
      <c r="A129" s="10"/>
      <c r="B129" s="11"/>
      <c r="C129" s="12"/>
      <c r="D129" s="14"/>
      <c r="E129" s="13"/>
    </row>
    <row r="130" spans="1:5">
      <c r="A130" s="10"/>
      <c r="B130" s="11"/>
      <c r="C130" s="12"/>
      <c r="D130" s="14"/>
      <c r="E130" s="13"/>
    </row>
    <row r="131" spans="1:5">
      <c r="A131" s="10"/>
      <c r="B131" s="11"/>
      <c r="C131" s="12"/>
      <c r="D131" s="14"/>
      <c r="E131" s="13"/>
    </row>
    <row r="132" spans="1:5">
      <c r="A132" s="10"/>
      <c r="B132" s="11"/>
      <c r="C132" s="12"/>
      <c r="D132" s="14"/>
      <c r="E132" s="13"/>
    </row>
    <row r="133" spans="1:5">
      <c r="A133" s="10"/>
      <c r="B133" s="11"/>
      <c r="C133" s="12"/>
      <c r="D133" s="14"/>
      <c r="E133" s="13"/>
    </row>
    <row r="134" spans="1:5">
      <c r="A134" s="10"/>
      <c r="B134" s="11"/>
      <c r="C134" s="12"/>
      <c r="D134" s="14"/>
      <c r="E134" s="13"/>
    </row>
    <row r="135" spans="1:5">
      <c r="A135" s="10"/>
      <c r="B135" s="11"/>
      <c r="C135" s="12"/>
      <c r="D135" s="14"/>
      <c r="E135" s="13"/>
    </row>
    <row r="136" spans="1:5">
      <c r="A136" s="10"/>
      <c r="B136" s="11"/>
      <c r="C136" s="12"/>
      <c r="D136" s="14"/>
      <c r="E136" s="13"/>
    </row>
    <row r="137" spans="1:5">
      <c r="A137" s="10"/>
      <c r="B137" s="11"/>
      <c r="C137" s="12"/>
      <c r="D137" s="14"/>
      <c r="E137" s="13"/>
    </row>
    <row r="138" spans="1:5">
      <c r="A138" s="10"/>
      <c r="B138" s="11"/>
      <c r="C138" s="12"/>
      <c r="D138" s="14"/>
      <c r="E138" s="13"/>
    </row>
    <row r="139" spans="1:5">
      <c r="A139" s="10"/>
      <c r="B139" s="11"/>
      <c r="C139" s="12"/>
      <c r="D139" s="14"/>
      <c r="E139" s="13"/>
    </row>
    <row r="140" spans="1:5">
      <c r="A140" s="10"/>
      <c r="B140" s="11"/>
      <c r="C140" s="12"/>
      <c r="D140" s="14"/>
      <c r="E140" s="13"/>
    </row>
    <row r="141" spans="1:5">
      <c r="A141" s="10"/>
      <c r="B141" s="11"/>
      <c r="C141" s="12"/>
      <c r="D141" s="14"/>
      <c r="E141" s="13"/>
    </row>
    <row r="142" spans="1:5">
      <c r="A142" s="10"/>
      <c r="B142" s="11"/>
      <c r="C142" s="12"/>
      <c r="D142" s="14"/>
      <c r="E142" s="13"/>
    </row>
    <row r="143" spans="1:5">
      <c r="A143" s="10"/>
      <c r="B143" s="11"/>
      <c r="C143" s="12"/>
      <c r="D143" s="14"/>
      <c r="E143" s="13"/>
    </row>
    <row r="144" spans="1:5">
      <c r="A144" s="10"/>
      <c r="B144" s="11"/>
      <c r="C144" s="12"/>
      <c r="D144" s="14"/>
      <c r="E144" s="13"/>
    </row>
    <row r="145" spans="1:5">
      <c r="A145" s="10"/>
      <c r="B145" s="11"/>
      <c r="C145" s="12"/>
      <c r="D145" s="14"/>
      <c r="E145" s="13"/>
    </row>
    <row r="146" spans="1:5">
      <c r="A146" s="10"/>
      <c r="B146" s="11"/>
      <c r="C146" s="12"/>
      <c r="D146" s="14"/>
      <c r="E146" s="13"/>
    </row>
    <row r="147" spans="1:5">
      <c r="A147" s="10"/>
      <c r="B147" s="11"/>
      <c r="C147" s="12"/>
      <c r="D147" s="14"/>
      <c r="E147" s="13"/>
    </row>
    <row r="148" spans="1:5">
      <c r="A148" s="10"/>
      <c r="B148" s="11"/>
      <c r="C148" s="12"/>
      <c r="D148" s="14"/>
      <c r="E148" s="13"/>
    </row>
    <row r="149" spans="1:5">
      <c r="A149" s="10"/>
      <c r="B149" s="11"/>
      <c r="C149" s="12"/>
      <c r="D149" s="14"/>
      <c r="E149" s="13"/>
    </row>
    <row r="150" spans="1:5">
      <c r="A150" s="10"/>
      <c r="B150" s="11"/>
      <c r="C150" s="12"/>
      <c r="D150" s="14"/>
      <c r="E150" s="13"/>
    </row>
    <row r="151" spans="1:5">
      <c r="A151" s="10"/>
      <c r="B151" s="11"/>
      <c r="C151" s="12"/>
      <c r="D151" s="14"/>
      <c r="E151" s="13"/>
    </row>
    <row r="152" spans="1:5">
      <c r="A152" s="10"/>
      <c r="B152" s="11"/>
      <c r="C152" s="12"/>
      <c r="D152" s="14"/>
      <c r="E152" s="13"/>
    </row>
    <row r="153" spans="1:5">
      <c r="A153" s="10"/>
      <c r="B153" s="11"/>
      <c r="C153" s="12"/>
      <c r="D153" s="14"/>
      <c r="E153" s="13"/>
    </row>
    <row r="154" spans="1:5">
      <c r="A154" s="10"/>
      <c r="B154" s="11"/>
      <c r="C154" s="12"/>
      <c r="D154" s="14"/>
      <c r="E154" s="13"/>
    </row>
    <row r="155" spans="1:5">
      <c r="A155" s="10"/>
      <c r="B155" s="11"/>
      <c r="C155" s="12"/>
      <c r="D155" s="14"/>
      <c r="E155" s="13"/>
    </row>
    <row r="156" spans="1:5">
      <c r="A156" s="10"/>
      <c r="B156" s="11"/>
      <c r="C156" s="12"/>
      <c r="D156" s="14"/>
      <c r="E156" s="13"/>
    </row>
    <row r="157" spans="1:5">
      <c r="A157" s="10"/>
      <c r="B157" s="11"/>
      <c r="C157" s="12"/>
      <c r="D157" s="14"/>
      <c r="E157" s="13"/>
    </row>
    <row r="158" spans="1:5">
      <c r="A158" s="10"/>
      <c r="B158" s="11"/>
      <c r="C158" s="12"/>
      <c r="D158" s="14"/>
      <c r="E158" s="13"/>
    </row>
    <row r="159" spans="1:5">
      <c r="A159" s="10"/>
      <c r="B159" s="11"/>
      <c r="C159" s="12"/>
      <c r="D159" s="14"/>
      <c r="E159" s="13"/>
    </row>
    <row r="160" spans="1:5">
      <c r="A160" s="10"/>
      <c r="B160" s="11"/>
      <c r="C160" s="12"/>
      <c r="D160" s="14"/>
      <c r="E160" s="13"/>
    </row>
    <row r="161" spans="1:5">
      <c r="A161" s="10"/>
      <c r="B161" s="11"/>
      <c r="C161" s="12"/>
      <c r="D161" s="14"/>
      <c r="E161" s="13"/>
    </row>
    <row r="162" spans="1:5">
      <c r="A162" s="10"/>
      <c r="B162" s="11"/>
      <c r="C162" s="12"/>
      <c r="D162" s="14"/>
      <c r="E162" s="13"/>
    </row>
    <row r="163" spans="1:5">
      <c r="A163" s="10"/>
      <c r="B163" s="11"/>
      <c r="C163" s="12"/>
      <c r="D163" s="14"/>
      <c r="E163" s="13"/>
    </row>
    <row r="164" spans="1:5">
      <c r="A164" s="10"/>
      <c r="B164" s="11"/>
      <c r="C164" s="12"/>
      <c r="D164" s="14"/>
      <c r="E164" s="13"/>
    </row>
    <row r="165" spans="1:5">
      <c r="A165" s="10"/>
      <c r="B165" s="11"/>
      <c r="C165" s="12"/>
      <c r="D165" s="14"/>
      <c r="E165" s="13"/>
    </row>
    <row r="166" spans="1:5">
      <c r="A166" s="10"/>
      <c r="B166" s="11"/>
      <c r="C166" s="12"/>
      <c r="D166" s="14"/>
      <c r="E166" s="13"/>
    </row>
    <row r="167" spans="1:5">
      <c r="A167" s="10"/>
      <c r="B167" s="11"/>
      <c r="C167" s="12"/>
      <c r="D167" s="14"/>
      <c r="E167" s="13"/>
    </row>
    <row r="168" spans="1:5">
      <c r="A168" s="10"/>
      <c r="B168" s="11"/>
      <c r="C168" s="12"/>
      <c r="D168" s="14"/>
      <c r="E168" s="13"/>
    </row>
    <row r="169" spans="1:5">
      <c r="A169" s="10"/>
      <c r="B169" s="11"/>
      <c r="C169" s="12"/>
      <c r="D169" s="14"/>
      <c r="E169" s="13"/>
    </row>
    <row r="170" spans="1:5">
      <c r="A170" s="10"/>
      <c r="B170" s="11"/>
      <c r="C170" s="12"/>
      <c r="D170" s="14"/>
      <c r="E170" s="13"/>
    </row>
    <row r="171" spans="1:5">
      <c r="A171" s="10"/>
      <c r="B171" s="11"/>
      <c r="C171" s="12"/>
      <c r="D171" s="14"/>
      <c r="E171" s="13"/>
    </row>
    <row r="172" spans="1:5">
      <c r="A172" s="10"/>
      <c r="B172" s="11"/>
      <c r="C172" s="12"/>
      <c r="D172" s="14"/>
      <c r="E172" s="13"/>
    </row>
    <row r="173" spans="1:5">
      <c r="A173" s="10"/>
      <c r="B173" s="11"/>
      <c r="C173" s="12"/>
      <c r="D173" s="14"/>
      <c r="E173" s="13"/>
    </row>
    <row r="174" spans="1:5">
      <c r="A174" s="10"/>
      <c r="B174" s="11"/>
      <c r="C174" s="12"/>
      <c r="D174" s="14"/>
      <c r="E174" s="13"/>
    </row>
    <row r="175" spans="1:5">
      <c r="A175" s="10"/>
      <c r="B175" s="11"/>
      <c r="C175" s="12"/>
      <c r="D175" s="14"/>
      <c r="E175" s="13"/>
    </row>
    <row r="176" spans="1:5">
      <c r="A176" s="10"/>
      <c r="B176" s="11"/>
      <c r="C176" s="12"/>
      <c r="D176" s="14"/>
      <c r="E176" s="13"/>
    </row>
    <row r="177" spans="1:5">
      <c r="A177" s="10"/>
      <c r="B177" s="11"/>
      <c r="C177" s="12"/>
      <c r="D177" s="14"/>
      <c r="E177" s="13"/>
    </row>
    <row r="178" spans="1:5">
      <c r="A178" s="10"/>
      <c r="B178" s="11"/>
      <c r="C178" s="12"/>
      <c r="D178" s="14"/>
      <c r="E178" s="13"/>
    </row>
    <row r="179" spans="1:5">
      <c r="A179" s="10"/>
      <c r="B179" s="11"/>
      <c r="C179" s="12"/>
      <c r="D179" s="14"/>
      <c r="E179" s="13"/>
    </row>
    <row r="180" spans="1:5">
      <c r="A180" s="10"/>
      <c r="B180" s="11"/>
      <c r="C180" s="12"/>
      <c r="D180" s="14"/>
      <c r="E180" s="13"/>
    </row>
    <row r="181" spans="1:5">
      <c r="A181" s="10"/>
      <c r="B181" s="11"/>
      <c r="C181" s="12"/>
      <c r="D181" s="14"/>
      <c r="E181" s="13"/>
    </row>
    <row r="182" spans="1:5">
      <c r="A182" s="10"/>
      <c r="B182" s="11"/>
      <c r="C182" s="12"/>
      <c r="D182" s="14"/>
      <c r="E182" s="13"/>
    </row>
    <row r="183" spans="1:5">
      <c r="A183" s="10"/>
      <c r="B183" s="11"/>
      <c r="C183" s="12"/>
      <c r="D183" s="14"/>
      <c r="E183" s="13"/>
    </row>
    <row r="184" spans="1:5">
      <c r="A184" s="10"/>
      <c r="B184" s="11"/>
      <c r="C184" s="12"/>
      <c r="D184" s="14"/>
      <c r="E184" s="13"/>
    </row>
    <row r="185" spans="1:5">
      <c r="A185" s="10"/>
      <c r="B185" s="11"/>
      <c r="C185" s="12"/>
      <c r="D185" s="14"/>
      <c r="E185" s="13"/>
    </row>
    <row r="186" spans="1:5">
      <c r="A186" s="10"/>
      <c r="B186" s="11"/>
      <c r="C186" s="12"/>
      <c r="D186" s="14"/>
      <c r="E186" s="13"/>
    </row>
    <row r="187" spans="1:5">
      <c r="A187" s="10"/>
      <c r="B187" s="11"/>
      <c r="C187" s="12"/>
      <c r="D187" s="14"/>
      <c r="E187" s="13"/>
    </row>
    <row r="188" spans="1:5">
      <c r="A188" s="10"/>
      <c r="B188" s="11"/>
      <c r="C188" s="12"/>
      <c r="D188" s="14"/>
      <c r="E188" s="13"/>
    </row>
    <row r="189" spans="1:5">
      <c r="A189" s="10"/>
      <c r="B189" s="11"/>
      <c r="C189" s="12"/>
      <c r="D189" s="14"/>
      <c r="E189" s="13"/>
    </row>
    <row r="190" spans="1:5">
      <c r="A190" s="10"/>
      <c r="B190" s="11"/>
      <c r="C190" s="12"/>
      <c r="D190" s="14"/>
      <c r="E190" s="13"/>
    </row>
    <row r="191" spans="1:5">
      <c r="A191" s="10"/>
      <c r="B191" s="11"/>
      <c r="C191" s="12"/>
      <c r="D191" s="14"/>
      <c r="E191" s="13"/>
    </row>
    <row r="192" spans="1:5">
      <c r="A192" s="10"/>
      <c r="B192" s="11"/>
      <c r="C192" s="12"/>
      <c r="D192" s="14"/>
      <c r="E192" s="13"/>
    </row>
    <row r="193" spans="1:5">
      <c r="A193" s="10"/>
      <c r="B193" s="11"/>
      <c r="C193" s="12"/>
      <c r="D193" s="14"/>
      <c r="E193" s="13"/>
    </row>
    <row r="194" spans="1:5">
      <c r="A194" s="10"/>
      <c r="B194" s="11"/>
      <c r="C194" s="12"/>
      <c r="D194" s="14"/>
      <c r="E194" s="13"/>
    </row>
    <row r="195" spans="1:5">
      <c r="A195" s="10"/>
      <c r="B195" s="11"/>
      <c r="C195" s="12"/>
      <c r="D195" s="14"/>
      <c r="E195" s="13"/>
    </row>
    <row r="196" spans="1:5">
      <c r="A196" s="10"/>
      <c r="B196" s="11"/>
      <c r="C196" s="12"/>
      <c r="D196" s="14"/>
      <c r="E196" s="13"/>
    </row>
    <row r="197" spans="1:5">
      <c r="A197" s="10"/>
      <c r="B197" s="11"/>
      <c r="C197" s="12"/>
      <c r="D197" s="14"/>
      <c r="E197" s="13"/>
    </row>
    <row r="198" spans="1:5">
      <c r="A198" s="10"/>
      <c r="B198" s="11"/>
      <c r="C198" s="12"/>
      <c r="D198" s="14"/>
      <c r="E198" s="13"/>
    </row>
    <row r="199" spans="1:5">
      <c r="A199" s="10"/>
      <c r="B199" s="11"/>
      <c r="C199" s="12"/>
      <c r="D199" s="14"/>
      <c r="E199" s="13"/>
    </row>
    <row r="200" spans="1:5">
      <c r="A200" s="10"/>
      <c r="B200" s="11"/>
      <c r="C200" s="12"/>
      <c r="D200" s="14"/>
      <c r="E200" s="13"/>
    </row>
    <row r="201" spans="1:5">
      <c r="A201" s="10"/>
      <c r="B201" s="11"/>
      <c r="C201" s="12"/>
      <c r="D201" s="14"/>
      <c r="E201" s="13"/>
    </row>
    <row r="202" spans="1:5">
      <c r="A202" s="10"/>
      <c r="B202" s="11"/>
      <c r="C202" s="12"/>
      <c r="D202" s="14"/>
      <c r="E202" s="13"/>
    </row>
    <row r="203" spans="1:5">
      <c r="A203" s="10"/>
      <c r="B203" s="11"/>
      <c r="C203" s="12"/>
      <c r="D203" s="14"/>
      <c r="E203" s="13"/>
    </row>
    <row r="204" spans="1:5">
      <c r="A204" s="10"/>
      <c r="B204" s="11"/>
      <c r="C204" s="12"/>
      <c r="D204" s="14"/>
      <c r="E204" s="13"/>
    </row>
    <row r="205" spans="1:5">
      <c r="A205" s="10"/>
      <c r="B205" s="11"/>
      <c r="C205" s="12"/>
      <c r="D205" s="14"/>
      <c r="E205" s="13"/>
    </row>
    <row r="206" spans="1:5">
      <c r="A206" s="10"/>
      <c r="B206" s="11"/>
      <c r="C206" s="12"/>
      <c r="D206" s="14"/>
      <c r="E206" s="13"/>
    </row>
    <row r="207" spans="1:5">
      <c r="A207" s="10"/>
      <c r="B207" s="11"/>
      <c r="C207" s="12"/>
      <c r="D207" s="14"/>
      <c r="E207" s="13"/>
    </row>
    <row r="208" spans="1:5">
      <c r="A208" s="10"/>
      <c r="B208" s="11"/>
      <c r="C208" s="12"/>
      <c r="D208" s="14"/>
      <c r="E208" s="13"/>
    </row>
    <row r="209" spans="1:5">
      <c r="A209" s="10"/>
      <c r="B209" s="11"/>
      <c r="C209" s="12"/>
      <c r="D209" s="14"/>
      <c r="E209" s="13"/>
    </row>
    <row r="210" spans="1:5">
      <c r="A210" s="10"/>
      <c r="B210" s="11"/>
      <c r="C210" s="12"/>
      <c r="D210" s="14"/>
      <c r="E210" s="13"/>
    </row>
    <row r="211" spans="1:5">
      <c r="A211" s="10"/>
      <c r="B211" s="11"/>
      <c r="C211" s="12"/>
      <c r="D211" s="14"/>
      <c r="E211" s="13"/>
    </row>
    <row r="212" spans="1:5">
      <c r="A212" s="10"/>
      <c r="B212" s="11"/>
      <c r="C212" s="12"/>
      <c r="D212" s="14"/>
      <c r="E212" s="13"/>
    </row>
    <row r="213" spans="1:5">
      <c r="A213" s="10"/>
      <c r="B213" s="11"/>
      <c r="C213" s="12"/>
      <c r="D213" s="14"/>
      <c r="E213" s="13"/>
    </row>
    <row r="214" spans="1:5">
      <c r="A214" s="10"/>
      <c r="B214" s="11"/>
      <c r="C214" s="12"/>
      <c r="D214" s="14"/>
      <c r="E214" s="13"/>
    </row>
    <row r="215" spans="1:5">
      <c r="A215" s="10"/>
      <c r="B215" s="11"/>
      <c r="C215" s="12"/>
      <c r="D215" s="14"/>
      <c r="E215" s="13"/>
    </row>
    <row r="216" spans="1:5">
      <c r="A216" s="10"/>
      <c r="B216" s="11"/>
      <c r="C216" s="12"/>
      <c r="D216" s="14"/>
      <c r="E216" s="13"/>
    </row>
    <row r="217" spans="1:5">
      <c r="A217" s="10"/>
      <c r="B217" s="11"/>
      <c r="C217" s="12"/>
      <c r="D217" s="14"/>
      <c r="E217" s="13"/>
    </row>
    <row r="218" spans="1:5">
      <c r="A218" s="10"/>
      <c r="B218" s="11"/>
      <c r="C218" s="12"/>
      <c r="D218" s="14"/>
      <c r="E218" s="13"/>
    </row>
    <row r="219" spans="1:5">
      <c r="A219" s="10"/>
      <c r="B219" s="11"/>
      <c r="C219" s="12"/>
      <c r="D219" s="14"/>
      <c r="E219" s="13"/>
    </row>
    <row r="220" spans="1:5">
      <c r="A220" s="10"/>
      <c r="B220" s="11"/>
      <c r="C220" s="12"/>
      <c r="D220" s="14"/>
      <c r="E220" s="13"/>
    </row>
    <row r="221" spans="1:5">
      <c r="A221" s="10"/>
      <c r="B221" s="11"/>
      <c r="C221" s="12"/>
      <c r="D221" s="14"/>
      <c r="E221" s="13"/>
    </row>
    <row r="222" spans="1:5">
      <c r="A222" s="10"/>
      <c r="B222" s="11"/>
      <c r="C222" s="12"/>
      <c r="D222" s="14"/>
      <c r="E222" s="13"/>
    </row>
    <row r="223" spans="1:5">
      <c r="A223" s="10"/>
      <c r="B223" s="11"/>
      <c r="C223" s="12"/>
      <c r="D223" s="14"/>
      <c r="E223" s="13"/>
    </row>
    <row r="224" spans="1:5">
      <c r="A224" s="10"/>
      <c r="B224" s="11"/>
      <c r="C224" s="12"/>
      <c r="D224" s="14"/>
      <c r="E224" s="13"/>
    </row>
    <row r="225" spans="1:5">
      <c r="A225" s="10"/>
      <c r="B225" s="11"/>
      <c r="C225" s="12"/>
      <c r="D225" s="14"/>
      <c r="E225" s="13"/>
    </row>
    <row r="226" spans="1:5">
      <c r="A226" s="10"/>
      <c r="B226" s="11"/>
      <c r="C226" s="12"/>
      <c r="D226" s="14"/>
      <c r="E226" s="13"/>
    </row>
    <row r="227" spans="1:5">
      <c r="A227" s="10"/>
      <c r="B227" s="11"/>
      <c r="C227" s="12"/>
      <c r="D227" s="14"/>
      <c r="E227" s="13"/>
    </row>
    <row r="228" spans="1:5">
      <c r="A228" s="10"/>
      <c r="B228" s="11"/>
      <c r="C228" s="12"/>
      <c r="D228" s="14"/>
      <c r="E228" s="13"/>
    </row>
    <row r="229" spans="1:5">
      <c r="A229" s="10"/>
      <c r="B229" s="11"/>
      <c r="C229" s="12"/>
      <c r="D229" s="14"/>
      <c r="E229" s="13"/>
    </row>
    <row r="230" spans="1:5">
      <c r="A230" s="10"/>
      <c r="B230" s="11"/>
      <c r="C230" s="12"/>
      <c r="D230" s="14"/>
      <c r="E230" s="13"/>
    </row>
    <row r="231" spans="1:5">
      <c r="A231" s="10"/>
      <c r="B231" s="11"/>
      <c r="C231" s="12"/>
      <c r="D231" s="14"/>
      <c r="E231" s="13"/>
    </row>
  </sheetData>
  <sheetProtection selectLockedCells="1" selectUnlockedCells="1"/>
  <mergeCells count="7">
    <mergeCell ref="A1:E1"/>
    <mergeCell ref="A2:E2"/>
    <mergeCell ref="A3:E3"/>
    <mergeCell ref="F56:H65"/>
    <mergeCell ref="A7:E7"/>
    <mergeCell ref="A4:A5"/>
    <mergeCell ref="D4:E4"/>
  </mergeCells>
  <pageMargins left="0.51181102362204722" right="0.23622047244094491" top="0.59055118110236227" bottom="0.70866141732283472" header="0.31496062992125984" footer="0.47244094488188981"/>
  <pageSetup paperSize="9" orientation="portrait" useFirstPageNumber="1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8</vt:i4>
      </vt:variant>
    </vt:vector>
  </HeadingPairs>
  <TitlesOfParts>
    <vt:vector size="13" baseType="lpstr">
      <vt:lpstr>Drogi </vt:lpstr>
      <vt:lpstr>Materiał na przejazd</vt:lpstr>
      <vt:lpstr>Kanalizacja deszczowa</vt:lpstr>
      <vt:lpstr>Teletechnika</vt:lpstr>
      <vt:lpstr>Oświetlenia uliczne</vt:lpstr>
      <vt:lpstr>'Kanalizacja deszczowa'!Kanaliza</vt:lpstr>
      <vt:lpstr>'Drogi '!Obszar_wydruku</vt:lpstr>
      <vt:lpstr>'Oświetlenia uliczne'!Obszar_wydruku</vt:lpstr>
      <vt:lpstr>Teletechnika!Obszar_wydruku</vt:lpstr>
      <vt:lpstr>'Drogi '!Tytuły_wydruku</vt:lpstr>
      <vt:lpstr>'Kanalizacja deszczowa'!Tytuły_wydruku</vt:lpstr>
      <vt:lpstr>'Oświetlenia uliczne'!Tytuły_wydruku</vt:lpstr>
      <vt:lpstr>Teletechnika!Tytuły_wydruku</vt:lpstr>
    </vt:vector>
  </TitlesOfParts>
  <Company>Arcadis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rmocarski</dc:creator>
  <cp:lastModifiedBy>Lachowicz Agnieszka</cp:lastModifiedBy>
  <cp:lastPrinted>2017-02-24T12:03:29Z</cp:lastPrinted>
  <dcterms:created xsi:type="dcterms:W3CDTF">2009-09-25T07:21:03Z</dcterms:created>
  <dcterms:modified xsi:type="dcterms:W3CDTF">2019-02-08T12:24:55Z</dcterms:modified>
</cp:coreProperties>
</file>