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Y:\MZD - 2018\ZADANIA TEMATYCZNE\18 - Lipowa I etap odcinek 1 Maja Dożynkowa\Na BIP\załącznik 10a\"/>
    </mc:Choice>
  </mc:AlternateContent>
  <xr:revisionPtr revIDLastSave="0" documentId="10_ncr:8100000_{F557834D-A162-41C3-9A97-DF39D4EC967E}" xr6:coauthVersionLast="34" xr6:coauthVersionMax="34" xr10:uidLastSave="{00000000-0000-0000-0000-000000000000}"/>
  <bookViews>
    <workbookView xWindow="0" yWindow="0" windowWidth="28800" windowHeight="10425" xr2:uid="{00000000-000D-0000-FFFF-FFFF00000000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8" i="1" l="1"/>
  <c r="G119" i="1"/>
  <c r="G116" i="1"/>
  <c r="G109" i="1"/>
  <c r="G108" i="1"/>
  <c r="G107" i="1"/>
  <c r="G106" i="1"/>
  <c r="G105" i="1"/>
  <c r="G95" i="1"/>
  <c r="G94" i="1"/>
  <c r="G93" i="1"/>
  <c r="G92" i="1"/>
  <c r="G83" i="1"/>
  <c r="G78" i="1"/>
  <c r="G65" i="1"/>
  <c r="G63" i="1"/>
  <c r="G60" i="1"/>
  <c r="G49" i="1"/>
  <c r="G58" i="1"/>
  <c r="G18" i="1"/>
  <c r="G16" i="1"/>
  <c r="G142" i="1" l="1"/>
  <c r="G141" i="1"/>
  <c r="G132" i="1"/>
  <c r="G133" i="1"/>
  <c r="G134" i="1"/>
  <c r="G131" i="1"/>
  <c r="G75" i="1"/>
  <c r="G64" i="1"/>
  <c r="G147" i="1" l="1"/>
  <c r="G146" i="1"/>
  <c r="G143" i="1"/>
  <c r="G138" i="1"/>
  <c r="G137" i="1"/>
  <c r="G135" i="1"/>
  <c r="G120" i="1"/>
  <c r="G121" i="1"/>
  <c r="G122" i="1"/>
  <c r="G123" i="1"/>
  <c r="G124" i="1"/>
  <c r="G125" i="1"/>
  <c r="G126" i="1"/>
  <c r="G127" i="1"/>
  <c r="G128" i="1"/>
  <c r="G112" i="1"/>
  <c r="G113" i="1"/>
  <c r="G114" i="1"/>
  <c r="G111" i="1"/>
  <c r="G100" i="1"/>
  <c r="G96" i="1"/>
  <c r="G89" i="1"/>
  <c r="G90" i="1" s="1"/>
  <c r="G86" i="1"/>
  <c r="G72" i="1"/>
  <c r="G69" i="1"/>
  <c r="G68" i="1"/>
  <c r="G129" i="1" l="1"/>
  <c r="G66" i="1"/>
  <c r="G54" i="1"/>
  <c r="G55" i="1"/>
  <c r="G56" i="1"/>
  <c r="G57" i="1"/>
  <c r="G53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32" i="1"/>
  <c r="G19" i="1"/>
  <c r="G20" i="1"/>
  <c r="G21" i="1"/>
  <c r="G22" i="1"/>
  <c r="G23" i="1"/>
  <c r="G24" i="1"/>
  <c r="G25" i="1"/>
  <c r="G26" i="1"/>
  <c r="G27" i="1"/>
  <c r="G28" i="1"/>
  <c r="G29" i="1"/>
  <c r="G30" i="1"/>
  <c r="G15" i="1"/>
  <c r="G14" i="1"/>
  <c r="G50" i="1" l="1"/>
  <c r="G139" i="1"/>
  <c r="G144" i="1" s="1"/>
  <c r="G115" i="1"/>
  <c r="G101" i="1"/>
  <c r="G102" i="1" s="1"/>
  <c r="G87" i="1"/>
  <c r="G84" i="1"/>
  <c r="G79" i="1"/>
  <c r="G76" i="1"/>
  <c r="G73" i="1"/>
  <c r="G70" i="1"/>
  <c r="G61" i="1"/>
  <c r="G97" i="1" l="1"/>
  <c r="G80" i="1"/>
  <c r="G149" i="1" l="1"/>
  <c r="G150" i="1" s="1"/>
  <c r="G151" i="1" s="1"/>
</calcChain>
</file>

<file path=xl/sharedStrings.xml><?xml version="1.0" encoding="utf-8"?>
<sst xmlns="http://schemas.openxmlformats.org/spreadsheetml/2006/main" count="446" uniqueCount="339">
  <si>
    <t>Lp.</t>
  </si>
  <si>
    <t>Podstawa</t>
  </si>
  <si>
    <t>Opis</t>
  </si>
  <si>
    <t>Jedn.obm.</t>
  </si>
  <si>
    <t>Ilość</t>
  </si>
  <si>
    <t>Cena jedn.</t>
  </si>
  <si>
    <t>Wartość</t>
  </si>
  <si>
    <t>D-01.00.00 ROBOTY PRZYGOTOWAWCZE</t>
  </si>
  <si>
    <t>45100000-8</t>
  </si>
  <si>
    <t>D-01.01.01a Odtworzenie trasy i punktów wysokościowych oraz sporządzenie inwentaryzacji geodezyjnej powykonawczej drogi</t>
  </si>
  <si>
    <t>1 d.1.1</t>
  </si>
  <si>
    <t>KNNR 1 0111-01</t>
  </si>
  <si>
    <t>Roboty pomiarowe przy liniowych robotach ziemnych - trasa dróg w terenie równinnym.</t>
  </si>
  <si>
    <t>km</t>
  </si>
  <si>
    <t>2 d.1.1</t>
  </si>
  <si>
    <t>Geodezja kalk. własna Uproszczona</t>
  </si>
  <si>
    <t>Koszt - obsługi geodezyjnej podczas realizacji inwestycji oraz sporządzenia inwentaryzacji geodezyjnej powykonawczej</t>
  </si>
  <si>
    <t>kpl</t>
  </si>
  <si>
    <t>Razem dział: D-01.01.01a Odtworzenie trasy i punktów wysokościowych oraz sporządzenie inwentaryzacji geodezyjnej powykonawczej drogi</t>
  </si>
  <si>
    <t>77211400-6</t>
  </si>
  <si>
    <t>D-01.02.01 Usunięcie drzew</t>
  </si>
  <si>
    <t>3 d.1.2</t>
  </si>
  <si>
    <t>Mechaniczne karczowanie krzaków i podszyć średnich od 31% do 60% powierzchni</t>
  </si>
  <si>
    <t>ha</t>
  </si>
  <si>
    <t>4 d.1.2</t>
  </si>
  <si>
    <t>KNNR 1 0101-03</t>
  </si>
  <si>
    <t>Mechaniczne ścinanie drzew z karczowaniem pni o średnicy 26-35 cm</t>
  </si>
  <si>
    <t>szt.</t>
  </si>
  <si>
    <t>5 d.1.2</t>
  </si>
  <si>
    <t>KNNR 1 0101-04</t>
  </si>
  <si>
    <t>Mechaniczne ścinanie drzew z karczowaniem pni o średnicy 36-45 cm</t>
  </si>
  <si>
    <t>6 d.1.2</t>
  </si>
  <si>
    <t>KNNR 1 0101-05</t>
  </si>
  <si>
    <t>Mechaniczne ścinanie drzew z karczowaniem pni o średnicy 46-55 cm</t>
  </si>
  <si>
    <t>7 d.1.2</t>
  </si>
  <si>
    <t>KNNR 1 0101-06</t>
  </si>
  <si>
    <t>Mechaniczne ścinanie drzew z karczowaniem pni o średnicy 56-65 cm</t>
  </si>
  <si>
    <t>8 d.1.2</t>
  </si>
  <si>
    <t>KNNR 1 0107-01</t>
  </si>
  <si>
    <t>Wywożenie dłużyc na odległość do 2km. (Miejsce wskaże inwestor)</t>
  </si>
  <si>
    <t>mp</t>
  </si>
  <si>
    <t>9 d.1.2</t>
  </si>
  <si>
    <t>KNNR 1 0107-04</t>
  </si>
  <si>
    <t>Dodatek za każdy następny 1 km odległości transportu dłużyc do 5 km (Miejsce wskaże inwestor) Krotność = 3</t>
  </si>
  <si>
    <t>10 d.1.2</t>
  </si>
  <si>
    <t>KNNR 1 0107-02</t>
  </si>
  <si>
    <t>Wywożenie karpiny na odległość do 2km. (Miejsce wskaże inwestor)</t>
  </si>
  <si>
    <t>11 d.1.2</t>
  </si>
  <si>
    <t>KNNR 1 0107-05</t>
  </si>
  <si>
    <t>Dodatek za każdy następny 1 km odległości transportu karpiny do 5 km (Miejsce wskaże inwestor) Krotność = 3</t>
  </si>
  <si>
    <t>12 d.1.2</t>
  </si>
  <si>
    <t>KNNR 1 0107-03</t>
  </si>
  <si>
    <t>Wywożenie gałęzi na odległość do 2km. (Miejsce wskaże inwestor)</t>
  </si>
  <si>
    <t>13 d.1.2</t>
  </si>
  <si>
    <t>Dodatek za każdy następny 1 km odległości transportu gałęzi do 5 km (Miejsce wskaże inwestor) Krotność = 3</t>
  </si>
  <si>
    <t>14 d.1.2</t>
  </si>
  <si>
    <t>KNR 2-01 0111-04</t>
  </si>
  <si>
    <t>Oczyszczenie terenu z pozostałości po wykarczowaniu (drobne gałęzie, korzenie i kora bez wrzosu) z wywiezieniem</t>
  </si>
  <si>
    <t>m2</t>
  </si>
  <si>
    <t>Razem dział: D-01.02.01 Usunięcie drzew</t>
  </si>
  <si>
    <t>45110000-1</t>
  </si>
  <si>
    <t>D-01.02.04 Rozbiórka elementów dróg</t>
  </si>
  <si>
    <t>15 d.1.3</t>
  </si>
  <si>
    <t>KNR AT-03 0101-02</t>
  </si>
  <si>
    <t>Analogia - roboty remontowe - cięcie piłą nawierzchni bitumicznych na gł. (6- 10 cm) do 15 cm Krotność = 1,5</t>
  </si>
  <si>
    <t>m</t>
  </si>
  <si>
    <t>16 d.1.3</t>
  </si>
  <si>
    <t>KNR AT-03 0102-04/03</t>
  </si>
  <si>
    <t>Roboty remontowe - frezowanie nawierzchni bitumicznej o gr. 15 cm z wywozem materiału z rozbiórki na odl. do 5 km Krotność = 1,5</t>
  </si>
  <si>
    <t>17 d.1.3</t>
  </si>
  <si>
    <t>KNR 4-04 1103-05</t>
  </si>
  <si>
    <t>Analogia - wywiezienie pofrezu bitumicznego z terenu rozbiórki przy mechanicznym załadowaniu i wyładowaniu samochodem samowyładowczym - dodatek za każdy następny rozpoczęty 1 km ponad 1 km do 5 km w miejsce wbudowania Krotność = 5</t>
  </si>
  <si>
    <t>m3</t>
  </si>
  <si>
    <t>18 d.1.3</t>
  </si>
  <si>
    <t>KNNR 6 0805-05 analogia</t>
  </si>
  <si>
    <t>Rozebranie nawierzchni z kostki betonowej na podsypce cementowo-piaskowej</t>
  </si>
  <si>
    <t>19 d.1.3</t>
  </si>
  <si>
    <t>KNNR 6 0805-06</t>
  </si>
  <si>
    <t>Rozebranie chodników z płyt betonowych  na podsypce piaskowej</t>
  </si>
  <si>
    <t>20 d.1.3</t>
  </si>
  <si>
    <t>KNNR 6 0806-08 analogia</t>
  </si>
  <si>
    <t>Rozebranie obrzeży trawnikowych o wymiarach 8x30 cm na podsypce piaskowej</t>
  </si>
  <si>
    <t>21 d.1.3</t>
  </si>
  <si>
    <t>KNNR 6 0806-01</t>
  </si>
  <si>
    <t>Rozebranie krawężników betonowych 15x30x100 cm na podsypce piaskowej</t>
  </si>
  <si>
    <t>22 d.1.3</t>
  </si>
  <si>
    <t>KNNR 6 0805-01</t>
  </si>
  <si>
    <t>Rozebranie nawierzchni z płyt drogowych betonowych (Trylinki) gr. 12 cm o spoinach wypełnionych piaskiem</t>
  </si>
  <si>
    <t>23 d.1.3</t>
  </si>
  <si>
    <t>KNNR 6 0805-02</t>
  </si>
  <si>
    <t>Rozebranie nawierzchni z płyt drogowych betonowych gr. 15 cm o spoinach wypełnionych piaskiem</t>
  </si>
  <si>
    <t>24 d.1.3</t>
  </si>
  <si>
    <t>KNR 2-31 0806-08</t>
  </si>
  <si>
    <t>Mechaniczne rozebranie nawierzchni z kostki kamiennej o wysokości 18 cm na podsypce cementowo-piaskowej</t>
  </si>
  <si>
    <t>25 d.1.3</t>
  </si>
  <si>
    <t>KNR 2-31 0812-03</t>
  </si>
  <si>
    <t>Rozebranie ław pod krawężniki z betonu</t>
  </si>
  <si>
    <t>26 d.1.3</t>
  </si>
  <si>
    <t>KNNR 6 0801-06</t>
  </si>
  <si>
    <t>Rozebranie podbudowy z betonu (gr. 15 cm) gr. 20 cm mechanicznie Krotność = 1,33</t>
  </si>
  <si>
    <t>27 d.1.3</t>
  </si>
  <si>
    <t>KNNR 6 0801-02</t>
  </si>
  <si>
    <t>Rozebranie podbudowy z kruszywa (gr. 15 cm) gr. 20 cm mechanicznie Krotność = 1,33</t>
  </si>
  <si>
    <t>28 d.1.3</t>
  </si>
  <si>
    <t>KNNR 6 0808-01</t>
  </si>
  <si>
    <t>Rozebranie poręczy ochronnych rurowych wraz z ponownym wbudowaniem</t>
  </si>
  <si>
    <t>29 d.1.3</t>
  </si>
  <si>
    <t>KNR 4-04 1103-01</t>
  </si>
  <si>
    <t>Zaladowanie gruzu koparko-ladowarka przy obsludze na zmiane robocza przez 3 samochody samowyladowcze</t>
  </si>
  <si>
    <t>30 d.1.3</t>
  </si>
  <si>
    <t xml:space="preserve">KNR 4-04 1103-04 1103-05 </t>
  </si>
  <si>
    <t>Wywiezienie gruzu z terenu rozbiórki przy mechanicznym załadowaniu i wyładowaniu samochodem samowyładowczym na odległość 5 km</t>
  </si>
  <si>
    <t>31 d.1.3</t>
  </si>
  <si>
    <t>Wycena indywidualna  Uproszczona</t>
  </si>
  <si>
    <t>Koszt utylizacji gruzu</t>
  </si>
  <si>
    <t>Razem dział: D-01.02.04 Rozbiórka elementów dróg</t>
  </si>
  <si>
    <t>Razem dział: D-01.00.00 ROBOTY PRZYGOTOWAWCZE</t>
  </si>
  <si>
    <t>D-04.00.00 PODBUDOWA</t>
  </si>
  <si>
    <t>45233000-9</t>
  </si>
  <si>
    <t>D-04.01.01 Koryto wraz z profilowaniem i zagęszczanie podłoża</t>
  </si>
  <si>
    <t>32 d.2.1</t>
  </si>
  <si>
    <t>KNNR 6 0101-03</t>
  </si>
  <si>
    <t>Koryta wykonywane mechanicznie gł. 30 cm w gruncie kat. II-VI na całej szerokości jezdni i chodników</t>
  </si>
  <si>
    <t>33 d.2.1</t>
  </si>
  <si>
    <t>KNNR 6 0101-03 analogia</t>
  </si>
  <si>
    <t>Koryta wykonywane mechanicznie (gł. 30 cm) 34 cm w gruncie kat. II-VI na całej szerokości jezdni i chodników Krotność = 1,14</t>
  </si>
  <si>
    <t>34 d.2.1</t>
  </si>
  <si>
    <t>KNNR 1 0206-03</t>
  </si>
  <si>
    <t>Roboty ziemne wykonywane koparkami podsiębiernymi o poj.łyżki 0.40 m3 w gr.kat. I-III w ziemi uprzednio zmagazynowanej w hałdach z transportem urobku na odległość do 1 km samochodami samowyładowczymi</t>
  </si>
  <si>
    <t>35 d.2.1</t>
  </si>
  <si>
    <t>KNNR 1 0208-02</t>
  </si>
  <si>
    <t>Dodatek za każdy rozpoczęty 1 km transportu ziemi samochodami samowyładowczymi po drogach o nawierzchni utwardzonej (kat.gr. I-IV) ponad 1 km kolejne 5 km Krotność = 5</t>
  </si>
  <si>
    <t>36 d.2.1</t>
  </si>
  <si>
    <t>KNNR 6 0103-03</t>
  </si>
  <si>
    <t>Profilowanie i zagęszczanie podłoża wykonywane mechanicznie w gruncie kat. II-IV pod warstwy konstrukcyjne nawierzchni</t>
  </si>
  <si>
    <t>Razem dział: D-04.01.01 Koryto wraz z profilowaniem i zagęszczanie podłoża</t>
  </si>
  <si>
    <t>D-04.02.01 Warstwy odsączające i odcinające</t>
  </si>
  <si>
    <t>37 d.2.2</t>
  </si>
  <si>
    <t>KNNR 6 0104-01</t>
  </si>
  <si>
    <t>Warstwy odsączające zagęszczane mechanicznie o gr.10 cm</t>
  </si>
  <si>
    <t>Razem dział: D-04.02.01 Warstwy odsączające i odcinające</t>
  </si>
  <si>
    <t>D-04.03.01a Połączenie międzywarstwowe nawierzchni drogowej emulsją asfaltową</t>
  </si>
  <si>
    <t>38 d.2.3</t>
  </si>
  <si>
    <t>KNNR 6 1005-07</t>
  </si>
  <si>
    <t>Analogia - skropienie emulsją asfaltową kationową C60B5 ZM średniorozpadową podbudowy pomocniczej z mieszanki kruszywa niezwiązanego w ilości (0,5 kg/m2) 0,7 kg/m2 Krotność = 1,4</t>
  </si>
  <si>
    <t>39 d.2.3</t>
  </si>
  <si>
    <t>Analogia - skropienie emulsją asfaltową kationową C60B3 ZM szybkorozpadową podbudowy zasadniczej z betonu asfaltowego w ilości (0,5 kg/m2) 0,3 kg/m2 Krotność = 0,6</t>
  </si>
  <si>
    <t>40 d.2.3</t>
  </si>
  <si>
    <t>Analogia - skropienie emulsją asfaltową kationową C60B3 ZM szybkorozpadową warstwy wiążącej z betonu asfaltowego w ilości (0,5 kg/m2) 0,3 kg/m2 Krotność = 0,6</t>
  </si>
  <si>
    <t>Razem dział: D-04.03.01a Połączenie międzywarstwowe nawierzchni drogowej emulsją asfaltową</t>
  </si>
  <si>
    <t>D-04.04.02a Podbudowa pomocnicza z mieszanki kruszywa niezwiązanego</t>
  </si>
  <si>
    <t>41 d.2.4</t>
  </si>
  <si>
    <t>KNNR 6 0113-02</t>
  </si>
  <si>
    <t>Warstwa  z kruszyw łamanych o grubości po zagęszczeniu 20 cm</t>
  </si>
  <si>
    <t>42 d.2.4</t>
  </si>
  <si>
    <t>KNNR 6 0113-03</t>
  </si>
  <si>
    <t>Warstwa  z kruszyw łamanych o grubości po zagęszczeniu 25 cm</t>
  </si>
  <si>
    <t>Razem dział: D-04.04.02a Podbudowa pomocnicza z mieszanki kruszywa niezwiązanego</t>
  </si>
  <si>
    <t>D-04.05.01a Podbudowa i ulepszone podłoże z mieszanki kruszywa związanego hydraulicznie cementem</t>
  </si>
  <si>
    <t>43 d.2.5</t>
  </si>
  <si>
    <t>KNNR 6 0109-02</t>
  </si>
  <si>
    <t>Warstwa ulepszonego podłoża z gruntu stabilizowanego cementem, klasy C1,5/2,0 (Rm=&lt;2,5 MPa) wytworzonego w węźle betoniarskim o grubości po zagęszczeniu 15 cm pielęgnowane piaskiem i wodą</t>
  </si>
  <si>
    <t>Razem dział: D-04.05.01a Podbudowa i ulepszone podłoże z mieszanki kruszywa związanego hydraulicznie cementem</t>
  </si>
  <si>
    <t>D-04.06.01b Podbudowa z betonu cementowego</t>
  </si>
  <si>
    <t>44 d.2.6</t>
  </si>
  <si>
    <t>KNNR 6 0109-03 analogia</t>
  </si>
  <si>
    <t>Podbudowa z betonu cementowego C16/20 wytworzonego w węźle betoniarskim o grubości po zagęszczeniu 20 cm pielęgnowane piaskiem i wodą</t>
  </si>
  <si>
    <t>Razem dział: D-04.06.01b Podbudowa z betonu cementowego</t>
  </si>
  <si>
    <t>D-04.07.01a Podbudowa z betonu asfaltowego wg WT-1 i WT-2</t>
  </si>
  <si>
    <t>45 d.2.7</t>
  </si>
  <si>
    <t>KNNR 6 0110-03 analogia</t>
  </si>
  <si>
    <t>Podbudowa zasadnicza z mieszanek mineralno-bitumicznych asfaltowych AC22P (dla KR3) wg WT-1 i WT-2 o grubości po zagęszczeniu 10 cm Krotność = 1,25</t>
  </si>
  <si>
    <t>Razem dział: D-04.07.01a Podbudowa z betonu asfaltowego wg WT-1 i WT-2</t>
  </si>
  <si>
    <t>Razem dział: D-04.00.00 PODBUDOWA</t>
  </si>
  <si>
    <t>D-05.00.00 NAWIERZCHNIA</t>
  </si>
  <si>
    <t xml:space="preserve">D-05.03.01 Nawierzchnia z kostki kamiennej </t>
  </si>
  <si>
    <t>46 d.3.1</t>
  </si>
  <si>
    <t>KNNR 6 0302-03 analogia</t>
  </si>
  <si>
    <t>Nawierzchnie z kostki kamiennej granitowej łupanej szarej o wysokości 20 cm na podsypce cementowo-piaskowej 1:4 grub. 4 cm Krotność = 1,12</t>
  </si>
  <si>
    <t xml:space="preserve">Razem dział: D-05.03.01 Nawierzchnia z kostki kamiennej </t>
  </si>
  <si>
    <t>D-05.03.05a Nawierzchnia z betonu asfaltowego. Warstwa ścieralna wg WT-1 i WT-2</t>
  </si>
  <si>
    <t>47 d.3.2</t>
  </si>
  <si>
    <t>KNNR 6 0309-02</t>
  </si>
  <si>
    <t>Analogia - warstwa ścieralna z BA AC11S dla KR4 wg WT-1 i WT-2  gr. 4 cm. - jezdnia</t>
  </si>
  <si>
    <t>Razem dział: D-05.03.05a Nawierzchnia z betonu asfaltowego. Warstwa ścieralna wg WT-1 i WT-2</t>
  </si>
  <si>
    <t>D-05.03.05b Nawierzchnia z BA, warstwa wiążąca i wyrównawcza wg WT-1 i WT-2</t>
  </si>
  <si>
    <t>48 d.3.3</t>
  </si>
  <si>
    <t>KNNR 6 0308-03</t>
  </si>
  <si>
    <t>Nawierzchnie - warstwa wiążąca z BA AC16W dla KR4 wg WT-1 i WT-2 gr. 6 cm</t>
  </si>
  <si>
    <t>Razem dział: D-05.03.05b Nawierzchnia z BA, warstwa wiążąca i wyrównawcza wg WT-1 i WT-2</t>
  </si>
  <si>
    <t>D-05.03.23a Nawierzchnia z betonowej kosti brukowej</t>
  </si>
  <si>
    <t>49 d.3.4</t>
  </si>
  <si>
    <t>KNNR 6 0502-03</t>
  </si>
  <si>
    <t>Nawierzchnia z kostki brukowej betonowej bezfazowej koloru szarego grubości 8 cm na podsypce cementowo-piaskowej z wypełnieniem spoin piaskiem</t>
  </si>
  <si>
    <t>50 d.3.4</t>
  </si>
  <si>
    <t>Nawierzchnia z kostki brukowej betonowej koloru szarego grubości 8 cm na podsypce cementowo-piaskowej z wypełnieniem spoin piaskiem</t>
  </si>
  <si>
    <t>51 d.3.4</t>
  </si>
  <si>
    <t>Nawierzchnia z kostki brukowej betonowej bezfazowej koloru czerownego grubości 8 cm na podsypce cementowo-piaskowej z wypełnieniem spoin piaskiem</t>
  </si>
  <si>
    <t>52 d.3.4</t>
  </si>
  <si>
    <t>Nawierzchnia z kostki brukowej betonowej koloru grafitowego grubości 8 cm na podsypce cementowo-piaskowej z wypełnieniem spoin piaskiem</t>
  </si>
  <si>
    <t>Razem dział: D-05.03.23a Nawierzchnia z betonowej kosti brukowej</t>
  </si>
  <si>
    <t>Razem dział: D-05.00.00 NAWIERZCHNIA</t>
  </si>
  <si>
    <t>D-06.00.00 ROBOTY WYKOŃCZENIOWE</t>
  </si>
  <si>
    <t>D-06.01.01 Umocnienie skarp i rowów</t>
  </si>
  <si>
    <t>53 d.4.1</t>
  </si>
  <si>
    <t>KNNR 1 0507-01</t>
  </si>
  <si>
    <t>Humusowanie wraz z obsianiem przy grubości warstwy humusu 10 cm. Krotność = 2</t>
  </si>
  <si>
    <t>Razem dział: D-06.01.01 Umocnienie skarp i rowów</t>
  </si>
  <si>
    <t>Razem dział: D-06.00.00 ROBOTY WYKOŃCZENIOWE</t>
  </si>
  <si>
    <t>D-07.00.00 OZNAKOWANIE DRÓG I URZĄDZENIA BEZPIECZEŃSTWA RUCHU</t>
  </si>
  <si>
    <t>45233221-4</t>
  </si>
  <si>
    <t xml:space="preserve">D-07.01.01   Oznakowanie poziome </t>
  </si>
  <si>
    <t>54 d.5.1</t>
  </si>
  <si>
    <t>KNNR 6 0705-07</t>
  </si>
  <si>
    <t>Oznakowanie poziome jezdni farbą chlorokauczukową - strzałki i inne symbole malowane ręcznie</t>
  </si>
  <si>
    <t>55 d.5.1</t>
  </si>
  <si>
    <t>KNNR 6 0705-06</t>
  </si>
  <si>
    <t>Oznakowanie poziome jezdni farbą chlorokauczukową - linie na skrzyżowaniach i przejściach dla pieszych malowane mechanicznie</t>
  </si>
  <si>
    <t>56 d.5.1</t>
  </si>
  <si>
    <t>KNNR 6 0705-02</t>
  </si>
  <si>
    <t>Oznakowanie poziome jezdni farbą chlorokauczukową białą - linie segregacyjne i krawędziowe ciągłe malowane mechanicznie</t>
  </si>
  <si>
    <t>57 d.5.1</t>
  </si>
  <si>
    <t>Oznakowanie poziome jezdni farbą chlorokauczukową czerwoną - linie segregacyjne i krawędziowe ciągłe malowane mechanicznie</t>
  </si>
  <si>
    <t xml:space="preserve">Razem dział: D-07.01.01   Oznakowanie poziome </t>
  </si>
  <si>
    <t>45233290-8</t>
  </si>
  <si>
    <t>D-07.02.01 Oznakowanie pionowe</t>
  </si>
  <si>
    <t>58 d.5.2</t>
  </si>
  <si>
    <t>KNNR 6 0702-08 analogia Uproszczona</t>
  </si>
  <si>
    <t>Demontaż istniejącego oznakowania pionowego</t>
  </si>
  <si>
    <t>kpl.</t>
  </si>
  <si>
    <t>59 d.5.2</t>
  </si>
  <si>
    <t>KNR 2-31 0703-02</t>
  </si>
  <si>
    <t>Przymocowanie tablic znaków drogowych zakazu, nakazu, ostrzegawczych, informacyjnych o powierzchni ponad 0.3 m2</t>
  </si>
  <si>
    <t>60 d.5.2</t>
  </si>
  <si>
    <t>KNNR 6 0702-01 analogia</t>
  </si>
  <si>
    <t>Pionowe znaki drogowe - słupki o h=4,0m z rur stalowych ocynkowanych śr. 70 mm, osadzone w fundamentach o wymiarach 0,5x0,3x0,3m z betonu C8/10 (Wraz z transportem materiałów)</t>
  </si>
  <si>
    <t>61 d.5.2</t>
  </si>
  <si>
    <t>Pionowe znaki drogowe -wysięgniki o h=5,0m z rur stalowych ocynkowanych śr. 70 mm, osadzone w fundamentach o wymiarach  0,5x0,3x0,3m z betonu C8/10 (Wraz z transportem materiałów) Krotność = 1,25</t>
  </si>
  <si>
    <t>Razem dział: D-07.02.01 Oznakowanie pionowe</t>
  </si>
  <si>
    <t>Razem dział: D-07.00.00 OZNAKOWANIE DRÓG I URZĄDZENIA BEZPIECZEŃSTWA RUCHU</t>
  </si>
  <si>
    <t>D-08.00.00 ELEMENTY ULIC</t>
  </si>
  <si>
    <t>D-08.01.01b Ustawienie krawężników betonowych (wg PN-EN 1340)</t>
  </si>
  <si>
    <t>62 d.6.1</t>
  </si>
  <si>
    <t>KNR 2-31 0402-04</t>
  </si>
  <si>
    <t>Ława pod krawężniki wystające +12 cm betonowa C12/15 z oporem</t>
  </si>
  <si>
    <t>63 d.6.1</t>
  </si>
  <si>
    <t>KNNR 6 0401-01</t>
  </si>
  <si>
    <t>Krawężniki betonowe wystające +12 cm o wymiarach 15x30 cm bez ław i podsypki</t>
  </si>
  <si>
    <t>64 d.6.1</t>
  </si>
  <si>
    <t>Ława pod krawężniki wystające +2 cm betonowa C12/15 z oporem</t>
  </si>
  <si>
    <t>65 d.6.1</t>
  </si>
  <si>
    <t>KNNR 6 0401-03 analogia</t>
  </si>
  <si>
    <t>Krawężniki betonowe szare wystające +2 cm, o wymiarach 15x30 cm bez ław i podsypki</t>
  </si>
  <si>
    <t>66 d.6.1</t>
  </si>
  <si>
    <t>67 d.6.1</t>
  </si>
  <si>
    <t>KNNR 6 0401-04 analogia</t>
  </si>
  <si>
    <t>Krawężniki betonowe wystające +12 cm o wymiarach 20x30 cm bez ław i podsypki</t>
  </si>
  <si>
    <t>68 d.6.1</t>
  </si>
  <si>
    <t>69 d.6.1</t>
  </si>
  <si>
    <t>Krawężniki betonowe wystające +2 cm o wymiarach 20x30 cm bez ław i podsypki</t>
  </si>
  <si>
    <t>70 d.6.1</t>
  </si>
  <si>
    <t>Ława pod krawężniki wystające +3 cm betonowa C12/15 z oporem</t>
  </si>
  <si>
    <t>71 d.6.1</t>
  </si>
  <si>
    <t>Krawężniki betonowe wystające +3 cm o wymiarach 15x22 cm bez ław i podsypki</t>
  </si>
  <si>
    <t>Razem dział: D-08.01.01b Ustawienie krawężników betonowych (wg PN-EN 1340)</t>
  </si>
  <si>
    <t>D–08.01.02a Ustawienie krawężników kamiennych</t>
  </si>
  <si>
    <t>72 d.6.2</t>
  </si>
  <si>
    <t>Ława pod krawężniki kamienne granitowe wystające +12 cm betonowa C12/15 z oporem</t>
  </si>
  <si>
    <t>73 d.6.2</t>
  </si>
  <si>
    <t>KNNR 6 0402-01</t>
  </si>
  <si>
    <t>Krawężniki kamienne granitowe wystające +12 cm o wymiarach 15x30 cm, bez ław i podsypki</t>
  </si>
  <si>
    <t>74 d.6.2</t>
  </si>
  <si>
    <t>Ława pod krawężniki kamienne granitowe wystające +2 cm betonowa C12/15 z oporem</t>
  </si>
  <si>
    <t>75 d.6.2</t>
  </si>
  <si>
    <t>Krawężniki kamienne granitowe wystające +2 cm o wymiarach 15x30 cm, bez ław i podsypki</t>
  </si>
  <si>
    <t>Razem dział: D–08.01.02a Ustawienie krawężników kamiennych</t>
  </si>
  <si>
    <t>D-08.03.01 Obrzeża betonowe</t>
  </si>
  <si>
    <t>76 d.6.3</t>
  </si>
  <si>
    <t>Ława betonowa klasy C8/10 z oporem pod obrzeże 8x30 cm</t>
  </si>
  <si>
    <t>77 d.6.3</t>
  </si>
  <si>
    <t>KNNR 6 0404-03</t>
  </si>
  <si>
    <t>Obrzeża betonowe szare o wymiarach 30x8 cm bez: ław i podsypki</t>
  </si>
  <si>
    <t>Razem dział: D-08.03.01 Obrzeża betonowe</t>
  </si>
  <si>
    <t xml:space="preserve">D-08.05.06a Ściek uliczny z betonowej kostki brukowej </t>
  </si>
  <si>
    <t>78 d.6.4</t>
  </si>
  <si>
    <t>KNR 2-31 0402-03</t>
  </si>
  <si>
    <t>Ława pod ściek betonowa C12/15 zwykła o wymiarach: szer./grub. 24,0x21,0 cm</t>
  </si>
  <si>
    <t>79 d.6.4</t>
  </si>
  <si>
    <t>KNR AT-03 0402-01</t>
  </si>
  <si>
    <t>Ścieki uliczne z kostki brukowej betonowej szarej 20x10x8cm na płask w dwóch rzędach</t>
  </si>
  <si>
    <t xml:space="preserve">Razem dział: D-08.05.06a Ściek uliczny z betonowej kostki brukowej </t>
  </si>
  <si>
    <t>Razem dział: D-08.00.00 ELEMENTY ULIC</t>
  </si>
  <si>
    <t>POZOSTAŁE KOSZTY</t>
  </si>
  <si>
    <t>80 d.7</t>
  </si>
  <si>
    <t>Badanie stopnia zagęszczenia podłoża drogowego</t>
  </si>
  <si>
    <t>81 d.7</t>
  </si>
  <si>
    <t>COR kalk. własna Uproszczona</t>
  </si>
  <si>
    <t>Koszt zakupu i ustawienia na czas realizacji robót, zastępczej - tymczasowej organizacji ruchu oraz jej demontażu po zakończeniu robót.</t>
  </si>
  <si>
    <t>Razem dział: POZOSTAŁE KOSZTY</t>
  </si>
  <si>
    <t>KNNR 1           0102-05</t>
  </si>
  <si>
    <t>NAZWA INWESTYCJI:</t>
  </si>
  <si>
    <t>ADRES INWESTYCJI:</t>
  </si>
  <si>
    <t>UL. LIPOWA NA ODCINKU OD SKRZYŻOWANIA Z UL. GEN. J. BEMA/HENRYKOWSKA DO SKRZYŻOWANIA Z UL. STAROZAMKOWA /LIPOWA/OBROŃCÓW LWOWA</t>
  </si>
  <si>
    <t>INWESTOR:</t>
  </si>
  <si>
    <t>MIASTO LESZNO</t>
  </si>
  <si>
    <t>ADRES INWESTORA:</t>
  </si>
  <si>
    <t>UL. K. KARASIA 15, 64-100 LESZO</t>
  </si>
  <si>
    <t>BRANŻA:</t>
  </si>
  <si>
    <t>INŻYNIERYJNA - DROGOWA</t>
  </si>
  <si>
    <t>DATA OPRACOWANIA:</t>
  </si>
  <si>
    <t>PRZEBUDOWA UL. LIPOWEJ NA ODCINKU OD SKRZYŻOWANIA Z UL. GEN. J. BEMA/HENRYKOWSKA DO SKRZYŻOWANIA Z UL.STAROZAMKOWA/LIPOWA/OBROŃCÓW LWOWA JAKO KONTYNUACJA PRZEBUDOWY CIĄGU ULIC ŁĄCZĄCYCH DROGĘ WOJEWÓDZKĄ NR 323 Z DROGAMI KRAJOWYMI NR 12 I NR 5 - ETAP I</t>
  </si>
  <si>
    <t>1.1</t>
  </si>
  <si>
    <t>1.2</t>
  </si>
  <si>
    <t>Przebudowa ul. Lipowej na odcinku od Skrzyżowania z ul. Gen. J. Bema/ Henrykowska do skrzyżowania z ul. Starozamkowa/ Lipowa/ Obrońców Lwowa jako kontynuacja przebudowy ciągu ulic łączących drogę wojewódzką nr 323 z drogami krajowymi nr 12 i nr 5 - ETAP I</t>
  </si>
  <si>
    <t>1.3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</si>
  <si>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</si>
  <si>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</si>
  <si>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</si>
  <si>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</si>
  <si>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</si>
  <si>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</si>
  <si>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</si>
  <si>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</si>
  <si>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</si>
  <si>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</si>
  <si>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</si>
  <si>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4.1</t>
  </si>
  <si>
    <t>5.1</t>
  </si>
  <si>
    <t>5.2</t>
  </si>
  <si>
    <t>6.1</t>
  </si>
  <si>
    <t>6.2</t>
  </si>
  <si>
    <t>6.3</t>
  </si>
  <si>
    <t>6.4</t>
  </si>
  <si>
    <t>Wartość kosztorysowa robót bez podatku VAT</t>
  </si>
  <si>
    <t>Podatek VAT</t>
  </si>
  <si>
    <t>Ogółem wartość kosztorysowa robót</t>
  </si>
  <si>
    <t>wycena indywidualna Uproszczona</t>
  </si>
  <si>
    <t>KOSZTORYS OFERTOWY</t>
  </si>
  <si>
    <t xml:space="preserve">Słownie: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</si>
</sst>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2" fontId="0" fillId="0" borderId="2" xfId="0" applyNumberFormat="1" applyBorder="1" applyAlignment="1">
      <alignment horizontal="right" vertical="center"/>
    </xf>
    <xf numFmtId="0" fontId="0" fillId="0" borderId="0" xfId="0" applyBorder="1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43" fontId="0" fillId="0" borderId="2" xfId="0" applyNumberFormat="1" applyBorder="1" applyAlignment="1">
      <alignment horizontal="right" vertical="center"/>
    </xf>
    <xf numFmtId="43" fontId="0" fillId="0" borderId="1" xfId="0" applyNumberFormat="1" applyBorder="1" applyAlignment="1">
      <alignment horizontal="right" vertical="center"/>
    </xf>
    <xf numFmtId="43" fontId="1" fillId="0" borderId="3" xfId="0" applyNumberFormat="1" applyFont="1" applyBorder="1" applyAlignment="1">
      <alignment horizontal="right" vertical="center"/>
    </xf>
    <xf numFmtId="43" fontId="1" fillId="0" borderId="15" xfId="0" applyNumberFormat="1" applyFont="1" applyBorder="1" applyAlignment="1">
      <alignment horizontal="right" vertical="center"/>
    </xf>
    <xf numFmtId="43" fontId="1" fillId="0" borderId="2" xfId="0" applyNumberFormat="1" applyFont="1" applyBorder="1" applyAlignment="1">
      <alignment horizontal="right" vertical="center"/>
    </xf>
    <xf numFmtId="43" fontId="0" fillId="0" borderId="0" xfId="0" applyNumberFormat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49" fontId="0" fillId="0" borderId="2" xfId="0" applyNumberFormat="1" applyBorder="1" applyAlignment="1">
      <alignment horizontal="right" vertical="center" wrapText="1"/>
    </xf>
    <xf numFmtId="49" fontId="0" fillId="0" borderId="1" xfId="0" applyNumberFormat="1" applyBorder="1" applyAlignment="1">
      <alignment horizontal="right" vertical="center" wrapText="1"/>
    </xf>
    <xf numFmtId="49" fontId="0" fillId="0" borderId="0" xfId="0" applyNumberForma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49" fontId="1" fillId="0" borderId="10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49" fontId="1" fillId="0" borderId="11" xfId="0" applyNumberFormat="1" applyFont="1" applyBorder="1" applyAlignment="1">
      <alignment horizontal="right" vertical="center"/>
    </xf>
    <xf numFmtId="49" fontId="4" fillId="0" borderId="4" xfId="0" applyNumberFormat="1" applyFont="1" applyBorder="1" applyAlignment="1">
      <alignment wrapText="1"/>
    </xf>
    <xf numFmtId="49" fontId="4" fillId="0" borderId="5" xfId="0" applyNumberFormat="1" applyFont="1" applyBorder="1" applyAlignment="1">
      <alignment wrapText="1"/>
    </xf>
    <xf numFmtId="49" fontId="4" fillId="0" borderId="6" xfId="0" applyNumberFormat="1" applyFont="1" applyBorder="1" applyAlignment="1">
      <alignment wrapText="1"/>
    </xf>
    <xf numFmtId="0" fontId="3" fillId="0" borderId="0" xfId="0" applyFont="1" applyBorder="1" applyAlignment="1">
      <alignment horizontal="right" vertical="top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right" vertical="top"/>
    </xf>
    <xf numFmtId="14" fontId="3" fillId="0" borderId="0" xfId="0" applyNumberFormat="1" applyFont="1" applyBorder="1" applyAlignment="1">
      <alignment horizontal="left" vertical="top"/>
    </xf>
    <xf numFmtId="49" fontId="1" fillId="0" borderId="8" xfId="0" applyNumberFormat="1" applyFont="1" applyBorder="1" applyAlignment="1">
      <alignment horizontal="right" vertical="center"/>
    </xf>
    <xf numFmtId="49" fontId="1" fillId="0" borderId="7" xfId="0" applyNumberFormat="1" applyFont="1" applyBorder="1" applyAlignment="1">
      <alignment horizontal="right" vertical="center"/>
    </xf>
    <xf numFmtId="49" fontId="1" fillId="0" borderId="9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49" fontId="0" fillId="0" borderId="4" xfId="0" applyNumberFormat="1" applyBorder="1" applyAlignment="1">
      <alignment horizontal="right" vertical="center"/>
    </xf>
    <xf numFmtId="49" fontId="0" fillId="0" borderId="5" xfId="0" applyNumberFormat="1" applyBorder="1" applyAlignment="1">
      <alignment horizontal="right" vertical="center"/>
    </xf>
    <xf numFmtId="49" fontId="0" fillId="0" borderId="6" xfId="0" applyNumberFormat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right" vertical="center"/>
    </xf>
    <xf numFmtId="49" fontId="1" fillId="0" borderId="13" xfId="0" applyNumberFormat="1" applyFont="1" applyBorder="1" applyAlignment="1">
      <alignment horizontal="right" vertical="center"/>
    </xf>
    <xf numFmtId="49" fontId="1" fillId="0" borderId="1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/>
    </xf>
    <xf numFmtId="49" fontId="0" fillId="0" borderId="1" xfId="0" applyNumberForma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3"/>
  <sheetViews>
    <sheetView tabSelected="1" zoomScale="70" zoomScaleNormal="70" workbookViewId="0">
      <selection activeCell="J3" sqref="J3"/>
    </sheetView>
  </sheetViews>
  <sheetFormatPr defaultRowHeight="15" x14ac:dyDescent="0.25"/>
  <cols>
    <col min="1" max="1" width="5" style="37" customWidth="1"/>
    <col min="2" max="2" width="9.5703125" style="17" customWidth="1"/>
    <col min="3" max="3" width="33.85546875" style="17" customWidth="1"/>
    <col min="4" max="4" width="9.28515625" style="1" customWidth="1"/>
    <col min="5" max="5" width="8.7109375" style="23" customWidth="1"/>
    <col min="6" max="6" width="9.7109375" style="2" customWidth="1"/>
    <col min="7" max="7" width="11.140625" style="31" customWidth="1"/>
  </cols>
  <sheetData>
    <row r="1" spans="1:8" ht="45.75" customHeight="1" x14ac:dyDescent="0.25">
      <c r="A1" s="54" t="s">
        <v>337</v>
      </c>
      <c r="B1" s="54"/>
      <c r="C1" s="54"/>
      <c r="D1" s="54"/>
      <c r="E1" s="54"/>
      <c r="F1" s="54"/>
      <c r="G1" s="54"/>
    </row>
    <row r="2" spans="1:8" x14ac:dyDescent="0.25">
      <c r="A2" s="55"/>
      <c r="B2" s="55"/>
      <c r="C2" s="55"/>
      <c r="D2" s="55"/>
      <c r="E2" s="55"/>
      <c r="F2" s="55"/>
      <c r="G2" s="55"/>
    </row>
    <row r="3" spans="1:8" ht="76.5" customHeight="1" x14ac:dyDescent="0.25">
      <c r="A3" s="50" t="s">
        <v>300</v>
      </c>
      <c r="B3" s="50"/>
      <c r="C3" s="56" t="s">
        <v>310</v>
      </c>
      <c r="D3" s="56"/>
      <c r="E3" s="56"/>
      <c r="F3" s="56"/>
      <c r="G3" s="56"/>
    </row>
    <row r="4" spans="1:8" ht="50.25" customHeight="1" x14ac:dyDescent="0.25">
      <c r="A4" s="50" t="s">
        <v>301</v>
      </c>
      <c r="B4" s="50"/>
      <c r="C4" s="56" t="s">
        <v>302</v>
      </c>
      <c r="D4" s="56"/>
      <c r="E4" s="56"/>
      <c r="F4" s="56"/>
      <c r="G4" s="56"/>
    </row>
    <row r="5" spans="1:8" ht="27.75" customHeight="1" x14ac:dyDescent="0.25">
      <c r="A5" s="50" t="s">
        <v>303</v>
      </c>
      <c r="B5" s="50"/>
      <c r="C5" s="57" t="s">
        <v>304</v>
      </c>
      <c r="D5" s="57"/>
      <c r="E5" s="57"/>
      <c r="F5" s="57"/>
      <c r="G5" s="57"/>
    </row>
    <row r="6" spans="1:8" ht="30.75" customHeight="1" x14ac:dyDescent="0.25">
      <c r="A6" s="50" t="s">
        <v>305</v>
      </c>
      <c r="B6" s="50"/>
      <c r="C6" s="57" t="s">
        <v>306</v>
      </c>
      <c r="D6" s="57"/>
      <c r="E6" s="57"/>
      <c r="F6" s="57"/>
      <c r="G6" s="57"/>
    </row>
    <row r="7" spans="1:8" ht="30" customHeight="1" x14ac:dyDescent="0.25">
      <c r="A7" s="58" t="s">
        <v>307</v>
      </c>
      <c r="B7" s="58"/>
      <c r="C7" s="57" t="s">
        <v>308</v>
      </c>
      <c r="D7" s="57"/>
      <c r="E7" s="57"/>
      <c r="F7" s="57"/>
      <c r="G7" s="57"/>
    </row>
    <row r="8" spans="1:8" ht="29.25" customHeight="1" x14ac:dyDescent="0.25">
      <c r="A8" s="50" t="s">
        <v>309</v>
      </c>
      <c r="B8" s="50"/>
      <c r="C8" s="59">
        <v>43262</v>
      </c>
      <c r="D8" s="57"/>
      <c r="E8" s="57"/>
      <c r="F8" s="57"/>
      <c r="G8" s="57"/>
      <c r="H8" s="13"/>
    </row>
    <row r="9" spans="1:8" ht="19.5" customHeight="1" x14ac:dyDescent="0.25">
      <c r="A9" s="53"/>
      <c r="B9" s="53"/>
      <c r="C9" s="53"/>
      <c r="D9" s="53"/>
      <c r="E9" s="53"/>
      <c r="F9" s="53"/>
      <c r="G9" s="53"/>
    </row>
    <row r="10" spans="1:8" x14ac:dyDescent="0.25">
      <c r="A10" s="32" t="s">
        <v>0</v>
      </c>
      <c r="B10" s="10" t="s">
        <v>1</v>
      </c>
      <c r="C10" s="10" t="s">
        <v>2</v>
      </c>
      <c r="D10" s="4" t="s">
        <v>3</v>
      </c>
      <c r="E10" s="20" t="s">
        <v>4</v>
      </c>
      <c r="F10" s="24" t="s">
        <v>5</v>
      </c>
      <c r="G10" s="25" t="s">
        <v>6</v>
      </c>
    </row>
    <row r="11" spans="1:8" ht="64.5" customHeight="1" x14ac:dyDescent="0.25">
      <c r="A11" s="47" t="s">
        <v>313</v>
      </c>
      <c r="B11" s="48"/>
      <c r="C11" s="48"/>
      <c r="D11" s="48"/>
      <c r="E11" s="48"/>
      <c r="F11" s="48"/>
      <c r="G11" s="49"/>
    </row>
    <row r="12" spans="1:8" x14ac:dyDescent="0.25">
      <c r="A12" s="33">
        <v>1</v>
      </c>
      <c r="B12" s="10"/>
      <c r="C12" s="63" t="s">
        <v>7</v>
      </c>
      <c r="D12" s="64"/>
      <c r="E12" s="64"/>
      <c r="F12" s="64"/>
      <c r="G12" s="65"/>
    </row>
    <row r="13" spans="1:8" ht="29.25" customHeight="1" x14ac:dyDescent="0.25">
      <c r="A13" s="34" t="s">
        <v>311</v>
      </c>
      <c r="B13" s="16" t="s">
        <v>8</v>
      </c>
      <c r="C13" s="75" t="s">
        <v>9</v>
      </c>
      <c r="D13" s="76"/>
      <c r="E13" s="76"/>
      <c r="F13" s="76"/>
      <c r="G13" s="76"/>
    </row>
    <row r="14" spans="1:8" ht="51" customHeight="1" x14ac:dyDescent="0.25">
      <c r="A14" s="35" t="s">
        <v>10</v>
      </c>
      <c r="B14" s="18" t="s">
        <v>11</v>
      </c>
      <c r="C14" s="14" t="s">
        <v>12</v>
      </c>
      <c r="D14" s="15" t="s">
        <v>13</v>
      </c>
      <c r="E14" s="21">
        <v>0.45</v>
      </c>
      <c r="F14" s="12"/>
      <c r="G14" s="26">
        <f>E14*F14</f>
        <v>0</v>
      </c>
    </row>
    <row r="15" spans="1:8" ht="59.25" customHeight="1" x14ac:dyDescent="0.25">
      <c r="A15" s="36" t="s">
        <v>14</v>
      </c>
      <c r="B15" s="6" t="s">
        <v>15</v>
      </c>
      <c r="C15" s="6" t="s">
        <v>16</v>
      </c>
      <c r="D15" s="3" t="s">
        <v>17</v>
      </c>
      <c r="E15" s="22">
        <v>1</v>
      </c>
      <c r="F15" s="7"/>
      <c r="G15" s="26">
        <f>E15*F15</f>
        <v>0</v>
      </c>
    </row>
    <row r="16" spans="1:8" ht="33.75" customHeight="1" x14ac:dyDescent="0.25">
      <c r="A16" s="52" t="s">
        <v>18</v>
      </c>
      <c r="B16" s="52"/>
      <c r="C16" s="52"/>
      <c r="D16" s="52"/>
      <c r="E16" s="52"/>
      <c r="F16" s="52"/>
      <c r="G16" s="27">
        <f>SUM(G14:G15)</f>
        <v>0</v>
      </c>
    </row>
    <row r="17" spans="1:7" ht="31.5" customHeight="1" x14ac:dyDescent="0.25">
      <c r="A17" s="34" t="s">
        <v>312</v>
      </c>
      <c r="B17" s="8" t="s">
        <v>19</v>
      </c>
      <c r="C17" s="66" t="s">
        <v>20</v>
      </c>
      <c r="D17" s="67"/>
      <c r="E17" s="67"/>
      <c r="F17" s="67"/>
      <c r="G17" s="68"/>
    </row>
    <row r="18" spans="1:7" ht="42" customHeight="1" x14ac:dyDescent="0.25">
      <c r="A18" s="36" t="s">
        <v>21</v>
      </c>
      <c r="B18" s="9" t="s">
        <v>299</v>
      </c>
      <c r="C18" s="6" t="s">
        <v>22</v>
      </c>
      <c r="D18" s="3" t="s">
        <v>23</v>
      </c>
      <c r="E18" s="22">
        <v>3.5000000000000003E-2</v>
      </c>
      <c r="F18" s="7"/>
      <c r="G18" s="27">
        <f>E18*F18</f>
        <v>0</v>
      </c>
    </row>
    <row r="19" spans="1:7" ht="30" customHeight="1" x14ac:dyDescent="0.25">
      <c r="A19" s="36" t="s">
        <v>24</v>
      </c>
      <c r="B19" s="9" t="s">
        <v>25</v>
      </c>
      <c r="C19" s="6" t="s">
        <v>26</v>
      </c>
      <c r="D19" s="3" t="s">
        <v>27</v>
      </c>
      <c r="E19" s="22">
        <v>4</v>
      </c>
      <c r="F19" s="7"/>
      <c r="G19" s="27">
        <f t="shared" ref="G19:G29" si="0">E19*F19</f>
        <v>0</v>
      </c>
    </row>
    <row r="20" spans="1:7" ht="30" customHeight="1" x14ac:dyDescent="0.25">
      <c r="A20" s="36" t="s">
        <v>28</v>
      </c>
      <c r="B20" s="9" t="s">
        <v>29</v>
      </c>
      <c r="C20" s="6" t="s">
        <v>30</v>
      </c>
      <c r="D20" s="3" t="s">
        <v>27</v>
      </c>
      <c r="E20" s="22">
        <v>4</v>
      </c>
      <c r="F20" s="7"/>
      <c r="G20" s="27">
        <f t="shared" si="0"/>
        <v>0</v>
      </c>
    </row>
    <row r="21" spans="1:7" ht="45.75" customHeight="1" x14ac:dyDescent="0.25">
      <c r="A21" s="36" t="s">
        <v>31</v>
      </c>
      <c r="B21" s="9" t="s">
        <v>32</v>
      </c>
      <c r="C21" s="6" t="s">
        <v>33</v>
      </c>
      <c r="D21" s="3" t="s">
        <v>27</v>
      </c>
      <c r="E21" s="22">
        <v>3</v>
      </c>
      <c r="F21" s="7"/>
      <c r="G21" s="27">
        <f t="shared" si="0"/>
        <v>0</v>
      </c>
    </row>
    <row r="22" spans="1:7" ht="44.25" customHeight="1" x14ac:dyDescent="0.25">
      <c r="A22" s="36" t="s">
        <v>34</v>
      </c>
      <c r="B22" s="9" t="s">
        <v>35</v>
      </c>
      <c r="C22" s="6" t="s">
        <v>36</v>
      </c>
      <c r="D22" s="3" t="s">
        <v>27</v>
      </c>
      <c r="E22" s="22">
        <v>2</v>
      </c>
      <c r="F22" s="7"/>
      <c r="G22" s="27">
        <f t="shared" si="0"/>
        <v>0</v>
      </c>
    </row>
    <row r="23" spans="1:7" ht="31.5" customHeight="1" x14ac:dyDescent="0.25">
      <c r="A23" s="36" t="s">
        <v>37</v>
      </c>
      <c r="B23" s="9" t="s">
        <v>38</v>
      </c>
      <c r="C23" s="6" t="s">
        <v>39</v>
      </c>
      <c r="D23" s="3" t="s">
        <v>40</v>
      </c>
      <c r="E23" s="22">
        <v>9.59</v>
      </c>
      <c r="F23" s="7"/>
      <c r="G23" s="27">
        <f t="shared" si="0"/>
        <v>0</v>
      </c>
    </row>
    <row r="24" spans="1:7" ht="59.25" customHeight="1" x14ac:dyDescent="0.25">
      <c r="A24" s="36" t="s">
        <v>41</v>
      </c>
      <c r="B24" s="9" t="s">
        <v>42</v>
      </c>
      <c r="C24" s="6" t="s">
        <v>43</v>
      </c>
      <c r="D24" s="3" t="s">
        <v>40</v>
      </c>
      <c r="E24" s="22">
        <v>9.59</v>
      </c>
      <c r="F24" s="7"/>
      <c r="G24" s="27">
        <f t="shared" si="0"/>
        <v>0</v>
      </c>
    </row>
    <row r="25" spans="1:7" ht="30" customHeight="1" x14ac:dyDescent="0.25">
      <c r="A25" s="36" t="s">
        <v>44</v>
      </c>
      <c r="B25" s="9" t="s">
        <v>45</v>
      </c>
      <c r="C25" s="6" t="s">
        <v>46</v>
      </c>
      <c r="D25" s="3" t="s">
        <v>40</v>
      </c>
      <c r="E25" s="22">
        <v>4.7300000000000004</v>
      </c>
      <c r="F25" s="7"/>
      <c r="G25" s="27">
        <f t="shared" si="0"/>
        <v>0</v>
      </c>
    </row>
    <row r="26" spans="1:7" ht="55.5" customHeight="1" x14ac:dyDescent="0.25">
      <c r="A26" s="36" t="s">
        <v>47</v>
      </c>
      <c r="B26" s="9" t="s">
        <v>48</v>
      </c>
      <c r="C26" s="6" t="s">
        <v>49</v>
      </c>
      <c r="D26" s="3" t="s">
        <v>40</v>
      </c>
      <c r="E26" s="22">
        <v>4.7300000000000004</v>
      </c>
      <c r="F26" s="7"/>
      <c r="G26" s="27">
        <f t="shared" si="0"/>
        <v>0</v>
      </c>
    </row>
    <row r="27" spans="1:7" ht="33.75" customHeight="1" x14ac:dyDescent="0.25">
      <c r="A27" s="36" t="s">
        <v>50</v>
      </c>
      <c r="B27" s="9" t="s">
        <v>51</v>
      </c>
      <c r="C27" s="6" t="s">
        <v>52</v>
      </c>
      <c r="D27" s="3" t="s">
        <v>40</v>
      </c>
      <c r="E27" s="22">
        <v>26.96</v>
      </c>
      <c r="F27" s="7"/>
      <c r="G27" s="27">
        <f t="shared" si="0"/>
        <v>0</v>
      </c>
    </row>
    <row r="28" spans="1:7" ht="60.75" customHeight="1" x14ac:dyDescent="0.25">
      <c r="A28" s="36" t="s">
        <v>53</v>
      </c>
      <c r="B28" s="9" t="s">
        <v>48</v>
      </c>
      <c r="C28" s="6" t="s">
        <v>54</v>
      </c>
      <c r="D28" s="3" t="s">
        <v>40</v>
      </c>
      <c r="E28" s="22">
        <v>26.96</v>
      </c>
      <c r="F28" s="7"/>
      <c r="G28" s="27">
        <f t="shared" si="0"/>
        <v>0</v>
      </c>
    </row>
    <row r="29" spans="1:7" ht="60" customHeight="1" x14ac:dyDescent="0.25">
      <c r="A29" s="36" t="s">
        <v>55</v>
      </c>
      <c r="B29" s="9" t="s">
        <v>56</v>
      </c>
      <c r="C29" s="6" t="s">
        <v>57</v>
      </c>
      <c r="D29" s="3" t="s">
        <v>58</v>
      </c>
      <c r="E29" s="22">
        <v>270.35000000000002</v>
      </c>
      <c r="F29" s="7"/>
      <c r="G29" s="27">
        <f t="shared" si="0"/>
        <v>0</v>
      </c>
    </row>
    <row r="30" spans="1:7" x14ac:dyDescent="0.25">
      <c r="A30" s="42" t="s">
        <v>59</v>
      </c>
      <c r="B30" s="42"/>
      <c r="C30" s="42"/>
      <c r="D30" s="42"/>
      <c r="E30" s="42"/>
      <c r="F30" s="42"/>
      <c r="G30" s="27">
        <f>SUM(G18:G29)</f>
        <v>0</v>
      </c>
    </row>
    <row r="31" spans="1:7" ht="30" x14ac:dyDescent="0.25">
      <c r="A31" s="34" t="s">
        <v>314</v>
      </c>
      <c r="B31" s="5" t="s">
        <v>60</v>
      </c>
      <c r="C31" s="72" t="s">
        <v>61</v>
      </c>
      <c r="D31" s="73"/>
      <c r="E31" s="73"/>
      <c r="F31" s="73"/>
      <c r="G31" s="74"/>
    </row>
    <row r="32" spans="1:7" ht="47.25" customHeight="1" x14ac:dyDescent="0.25">
      <c r="A32" s="36" t="s">
        <v>62</v>
      </c>
      <c r="B32" s="9" t="s">
        <v>63</v>
      </c>
      <c r="C32" s="6" t="s">
        <v>64</v>
      </c>
      <c r="D32" s="3" t="s">
        <v>65</v>
      </c>
      <c r="E32" s="22">
        <v>51.44</v>
      </c>
      <c r="F32" s="7"/>
      <c r="G32" s="27">
        <f>E32*F32</f>
        <v>0</v>
      </c>
    </row>
    <row r="33" spans="1:7" ht="55.5" customHeight="1" x14ac:dyDescent="0.25">
      <c r="A33" s="36" t="s">
        <v>66</v>
      </c>
      <c r="B33" s="9" t="s">
        <v>67</v>
      </c>
      <c r="C33" s="6" t="s">
        <v>68</v>
      </c>
      <c r="D33" s="3" t="s">
        <v>58</v>
      </c>
      <c r="E33" s="22">
        <v>4626.41</v>
      </c>
      <c r="F33" s="7"/>
      <c r="G33" s="27">
        <f t="shared" ref="G33:G48" si="1">E33*F33</f>
        <v>0</v>
      </c>
    </row>
    <row r="34" spans="1:7" ht="120" customHeight="1" x14ac:dyDescent="0.25">
      <c r="A34" s="36" t="s">
        <v>69</v>
      </c>
      <c r="B34" s="9" t="s">
        <v>70</v>
      </c>
      <c r="C34" s="6" t="s">
        <v>71</v>
      </c>
      <c r="D34" s="3" t="s">
        <v>72</v>
      </c>
      <c r="E34" s="22">
        <v>693.96</v>
      </c>
      <c r="F34" s="7"/>
      <c r="G34" s="27">
        <f t="shared" si="1"/>
        <v>0</v>
      </c>
    </row>
    <row r="35" spans="1:7" ht="45.75" customHeight="1" x14ac:dyDescent="0.25">
      <c r="A35" s="36" t="s">
        <v>73</v>
      </c>
      <c r="B35" s="9" t="s">
        <v>74</v>
      </c>
      <c r="C35" s="6" t="s">
        <v>75</v>
      </c>
      <c r="D35" s="3" t="s">
        <v>58</v>
      </c>
      <c r="E35" s="22">
        <v>493.7</v>
      </c>
      <c r="F35" s="7"/>
      <c r="G35" s="27">
        <f t="shared" si="1"/>
        <v>0</v>
      </c>
    </row>
    <row r="36" spans="1:7" ht="30" customHeight="1" x14ac:dyDescent="0.25">
      <c r="A36" s="36" t="s">
        <v>76</v>
      </c>
      <c r="B36" s="9" t="s">
        <v>77</v>
      </c>
      <c r="C36" s="6" t="s">
        <v>78</v>
      </c>
      <c r="D36" s="3" t="s">
        <v>58</v>
      </c>
      <c r="E36" s="22">
        <v>1696.11</v>
      </c>
      <c r="F36" s="7"/>
      <c r="G36" s="27">
        <f t="shared" si="1"/>
        <v>0</v>
      </c>
    </row>
    <row r="37" spans="1:7" ht="43.5" customHeight="1" x14ac:dyDescent="0.25">
      <c r="A37" s="36" t="s">
        <v>79</v>
      </c>
      <c r="B37" s="9" t="s">
        <v>80</v>
      </c>
      <c r="C37" s="6" t="s">
        <v>81</v>
      </c>
      <c r="D37" s="3" t="s">
        <v>65</v>
      </c>
      <c r="E37" s="22">
        <v>1501.38</v>
      </c>
      <c r="F37" s="7"/>
      <c r="G37" s="27">
        <f t="shared" si="1"/>
        <v>0</v>
      </c>
    </row>
    <row r="38" spans="1:7" ht="43.5" customHeight="1" x14ac:dyDescent="0.25">
      <c r="A38" s="36" t="s">
        <v>82</v>
      </c>
      <c r="B38" s="9" t="s">
        <v>83</v>
      </c>
      <c r="C38" s="6" t="s">
        <v>84</v>
      </c>
      <c r="D38" s="3" t="s">
        <v>65</v>
      </c>
      <c r="E38" s="22">
        <v>1008.99</v>
      </c>
      <c r="F38" s="7"/>
      <c r="G38" s="27">
        <f t="shared" si="1"/>
        <v>0</v>
      </c>
    </row>
    <row r="39" spans="1:7" ht="57.75" customHeight="1" x14ac:dyDescent="0.25">
      <c r="A39" s="36" t="s">
        <v>85</v>
      </c>
      <c r="B39" s="9" t="s">
        <v>86</v>
      </c>
      <c r="C39" s="6" t="s">
        <v>87</v>
      </c>
      <c r="D39" s="3" t="s">
        <v>58</v>
      </c>
      <c r="E39" s="22">
        <v>8.9700000000000006</v>
      </c>
      <c r="F39" s="7"/>
      <c r="G39" s="27">
        <f t="shared" si="1"/>
        <v>0</v>
      </c>
    </row>
    <row r="40" spans="1:7" ht="47.25" customHeight="1" x14ac:dyDescent="0.25">
      <c r="A40" s="36" t="s">
        <v>88</v>
      </c>
      <c r="B40" s="9" t="s">
        <v>89</v>
      </c>
      <c r="C40" s="6" t="s">
        <v>90</v>
      </c>
      <c r="D40" s="3" t="s">
        <v>58</v>
      </c>
      <c r="E40" s="22">
        <v>24.54</v>
      </c>
      <c r="F40" s="7"/>
      <c r="G40" s="27">
        <f t="shared" si="1"/>
        <v>0</v>
      </c>
    </row>
    <row r="41" spans="1:7" ht="43.5" customHeight="1" x14ac:dyDescent="0.25">
      <c r="A41" s="36" t="s">
        <v>91</v>
      </c>
      <c r="B41" s="9" t="s">
        <v>92</v>
      </c>
      <c r="C41" s="6" t="s">
        <v>93</v>
      </c>
      <c r="D41" s="3" t="s">
        <v>58</v>
      </c>
      <c r="E41" s="22">
        <v>196.41</v>
      </c>
      <c r="F41" s="7"/>
      <c r="G41" s="27">
        <f t="shared" si="1"/>
        <v>0</v>
      </c>
    </row>
    <row r="42" spans="1:7" ht="30.75" customHeight="1" x14ac:dyDescent="0.25">
      <c r="A42" s="36" t="s">
        <v>94</v>
      </c>
      <c r="B42" s="9" t="s">
        <v>95</v>
      </c>
      <c r="C42" s="6" t="s">
        <v>96</v>
      </c>
      <c r="D42" s="3" t="s">
        <v>72</v>
      </c>
      <c r="E42" s="22">
        <v>68.106999999999999</v>
      </c>
      <c r="F42" s="7"/>
      <c r="G42" s="27">
        <f t="shared" si="1"/>
        <v>0</v>
      </c>
    </row>
    <row r="43" spans="1:7" ht="46.5" customHeight="1" x14ac:dyDescent="0.25">
      <c r="A43" s="36" t="s">
        <v>97</v>
      </c>
      <c r="B43" s="9" t="s">
        <v>98</v>
      </c>
      <c r="C43" s="6" t="s">
        <v>99</v>
      </c>
      <c r="D43" s="3" t="s">
        <v>58</v>
      </c>
      <c r="E43" s="22">
        <v>386.12</v>
      </c>
      <c r="F43" s="7"/>
      <c r="G43" s="27">
        <f t="shared" si="1"/>
        <v>0</v>
      </c>
    </row>
    <row r="44" spans="1:7" ht="47.25" customHeight="1" x14ac:dyDescent="0.25">
      <c r="A44" s="36" t="s">
        <v>100</v>
      </c>
      <c r="B44" s="9" t="s">
        <v>101</v>
      </c>
      <c r="C44" s="6" t="s">
        <v>102</v>
      </c>
      <c r="D44" s="3" t="s">
        <v>58</v>
      </c>
      <c r="E44" s="22">
        <v>4822.82</v>
      </c>
      <c r="F44" s="7"/>
      <c r="G44" s="27">
        <f t="shared" si="1"/>
        <v>0</v>
      </c>
    </row>
    <row r="45" spans="1:7" ht="49.5" customHeight="1" x14ac:dyDescent="0.25">
      <c r="A45" s="36" t="s">
        <v>103</v>
      </c>
      <c r="B45" s="9" t="s">
        <v>104</v>
      </c>
      <c r="C45" s="6" t="s">
        <v>105</v>
      </c>
      <c r="D45" s="3" t="s">
        <v>65</v>
      </c>
      <c r="E45" s="22">
        <v>58.11</v>
      </c>
      <c r="F45" s="7"/>
      <c r="G45" s="27">
        <f t="shared" si="1"/>
        <v>0</v>
      </c>
    </row>
    <row r="46" spans="1:7" ht="64.5" customHeight="1" x14ac:dyDescent="0.25">
      <c r="A46" s="36" t="s">
        <v>106</v>
      </c>
      <c r="B46" s="9" t="s">
        <v>107</v>
      </c>
      <c r="C46" s="6" t="s">
        <v>108</v>
      </c>
      <c r="D46" s="3" t="s">
        <v>72</v>
      </c>
      <c r="E46" s="22">
        <v>1389.6679999999999</v>
      </c>
      <c r="F46" s="7"/>
      <c r="G46" s="27">
        <f t="shared" si="1"/>
        <v>0</v>
      </c>
    </row>
    <row r="47" spans="1:7" ht="66" customHeight="1" x14ac:dyDescent="0.25">
      <c r="A47" s="36" t="s">
        <v>109</v>
      </c>
      <c r="B47" s="9" t="s">
        <v>110</v>
      </c>
      <c r="C47" s="6" t="s">
        <v>111</v>
      </c>
      <c r="D47" s="3" t="s">
        <v>72</v>
      </c>
      <c r="E47" s="22">
        <v>1389.6679999999999</v>
      </c>
      <c r="F47" s="7"/>
      <c r="G47" s="27">
        <f t="shared" si="1"/>
        <v>0</v>
      </c>
    </row>
    <row r="48" spans="1:7" ht="43.5" customHeight="1" x14ac:dyDescent="0.25">
      <c r="A48" s="36" t="s">
        <v>112</v>
      </c>
      <c r="B48" s="9" t="s">
        <v>113</v>
      </c>
      <c r="C48" s="6" t="s">
        <v>114</v>
      </c>
      <c r="D48" s="3" t="s">
        <v>72</v>
      </c>
      <c r="E48" s="22">
        <v>1389.6679999999999</v>
      </c>
      <c r="F48" s="7"/>
      <c r="G48" s="27">
        <f t="shared" si="1"/>
        <v>0</v>
      </c>
    </row>
    <row r="49" spans="1:7" x14ac:dyDescent="0.25">
      <c r="A49" s="51" t="s">
        <v>115</v>
      </c>
      <c r="B49" s="51"/>
      <c r="C49" s="51"/>
      <c r="D49" s="51"/>
      <c r="E49" s="51"/>
      <c r="F49" s="51"/>
      <c r="G49" s="27">
        <f>SUM(G32:G48)</f>
        <v>0</v>
      </c>
    </row>
    <row r="50" spans="1:7" x14ac:dyDescent="0.25">
      <c r="A50" s="69" t="s">
        <v>116</v>
      </c>
      <c r="B50" s="70"/>
      <c r="C50" s="70"/>
      <c r="D50" s="70"/>
      <c r="E50" s="70"/>
      <c r="F50" s="71"/>
      <c r="G50" s="27">
        <f>G49+G30+G16</f>
        <v>0</v>
      </c>
    </row>
    <row r="51" spans="1:7" ht="29.25" customHeight="1" x14ac:dyDescent="0.25">
      <c r="A51" s="34">
        <v>2</v>
      </c>
      <c r="B51" s="10"/>
      <c r="C51" s="41" t="s">
        <v>117</v>
      </c>
      <c r="D51" s="41"/>
      <c r="E51" s="41"/>
      <c r="F51" s="41"/>
      <c r="G51" s="41"/>
    </row>
    <row r="52" spans="1:7" ht="29.25" customHeight="1" x14ac:dyDescent="0.25">
      <c r="A52" s="34" t="s">
        <v>315</v>
      </c>
      <c r="B52" s="5" t="s">
        <v>118</v>
      </c>
      <c r="C52" s="41" t="s">
        <v>119</v>
      </c>
      <c r="D52" s="41"/>
      <c r="E52" s="41"/>
      <c r="F52" s="41"/>
      <c r="G52" s="41"/>
    </row>
    <row r="53" spans="1:7" ht="42" customHeight="1" x14ac:dyDescent="0.25">
      <c r="A53" s="36" t="s">
        <v>120</v>
      </c>
      <c r="B53" s="9" t="s">
        <v>121</v>
      </c>
      <c r="C53" s="6" t="s">
        <v>122</v>
      </c>
      <c r="D53" s="3" t="s">
        <v>58</v>
      </c>
      <c r="E53" s="22">
        <v>7072.83</v>
      </c>
      <c r="F53" s="7"/>
      <c r="G53" s="27">
        <f>E53*F53</f>
        <v>0</v>
      </c>
    </row>
    <row r="54" spans="1:7" ht="63.75" customHeight="1" x14ac:dyDescent="0.25">
      <c r="A54" s="36" t="s">
        <v>123</v>
      </c>
      <c r="B54" s="9" t="s">
        <v>124</v>
      </c>
      <c r="C54" s="6" t="s">
        <v>125</v>
      </c>
      <c r="D54" s="3" t="s">
        <v>58</v>
      </c>
      <c r="E54" s="22">
        <v>448.33</v>
      </c>
      <c r="F54" s="7"/>
      <c r="G54" s="27">
        <f t="shared" ref="G54:G57" si="2">E54*F54</f>
        <v>0</v>
      </c>
    </row>
    <row r="55" spans="1:7" ht="108.75" customHeight="1" x14ac:dyDescent="0.25">
      <c r="A55" s="36" t="s">
        <v>126</v>
      </c>
      <c r="B55" s="9" t="s">
        <v>127</v>
      </c>
      <c r="C55" s="6" t="s">
        <v>128</v>
      </c>
      <c r="D55" s="3" t="s">
        <v>72</v>
      </c>
      <c r="E55" s="22">
        <v>2274.2809999999999</v>
      </c>
      <c r="F55" s="7"/>
      <c r="G55" s="27">
        <f t="shared" si="2"/>
        <v>0</v>
      </c>
    </row>
    <row r="56" spans="1:7" ht="84.75" customHeight="1" x14ac:dyDescent="0.25">
      <c r="A56" s="36" t="s">
        <v>129</v>
      </c>
      <c r="B56" s="9" t="s">
        <v>130</v>
      </c>
      <c r="C56" s="6" t="s">
        <v>131</v>
      </c>
      <c r="D56" s="3" t="s">
        <v>72</v>
      </c>
      <c r="E56" s="22">
        <v>2274.2800000000002</v>
      </c>
      <c r="F56" s="7"/>
      <c r="G56" s="27">
        <f t="shared" si="2"/>
        <v>0</v>
      </c>
    </row>
    <row r="57" spans="1:7" ht="66" customHeight="1" x14ac:dyDescent="0.25">
      <c r="A57" s="36" t="s">
        <v>132</v>
      </c>
      <c r="B57" s="9" t="s">
        <v>133</v>
      </c>
      <c r="C57" s="6" t="s">
        <v>134</v>
      </c>
      <c r="D57" s="3" t="s">
        <v>58</v>
      </c>
      <c r="E57" s="22">
        <v>7521.16</v>
      </c>
      <c r="F57" s="7"/>
      <c r="G57" s="27">
        <f t="shared" si="2"/>
        <v>0</v>
      </c>
    </row>
    <row r="58" spans="1:7" x14ac:dyDescent="0.25">
      <c r="A58" s="42" t="s">
        <v>135</v>
      </c>
      <c r="B58" s="42"/>
      <c r="C58" s="42"/>
      <c r="D58" s="42"/>
      <c r="E58" s="42"/>
      <c r="F58" s="42"/>
      <c r="G58" s="27">
        <f>SUM(G53:G57)</f>
        <v>0</v>
      </c>
    </row>
    <row r="59" spans="1:7" ht="30" customHeight="1" x14ac:dyDescent="0.25">
      <c r="A59" s="36" t="s">
        <v>316</v>
      </c>
      <c r="B59" s="5" t="s">
        <v>118</v>
      </c>
      <c r="C59" s="39" t="s">
        <v>136</v>
      </c>
      <c r="D59" s="39"/>
      <c r="E59" s="39"/>
      <c r="F59" s="39"/>
      <c r="G59" s="39"/>
    </row>
    <row r="60" spans="1:7" ht="29.25" customHeight="1" x14ac:dyDescent="0.25">
      <c r="A60" s="36" t="s">
        <v>137</v>
      </c>
      <c r="B60" s="9" t="s">
        <v>138</v>
      </c>
      <c r="C60" s="6" t="s">
        <v>139</v>
      </c>
      <c r="D60" s="3" t="s">
        <v>58</v>
      </c>
      <c r="E60" s="22">
        <v>7521.16</v>
      </c>
      <c r="F60" s="7"/>
      <c r="G60" s="27">
        <f>F60</f>
        <v>0</v>
      </c>
    </row>
    <row r="61" spans="1:7" x14ac:dyDescent="0.25">
      <c r="A61" s="42" t="s">
        <v>140</v>
      </c>
      <c r="B61" s="42"/>
      <c r="C61" s="42"/>
      <c r="D61" s="42"/>
      <c r="E61" s="42"/>
      <c r="F61" s="42"/>
      <c r="G61" s="27">
        <f>G60</f>
        <v>0</v>
      </c>
    </row>
    <row r="62" spans="1:7" ht="30" x14ac:dyDescent="0.25">
      <c r="A62" s="34" t="s">
        <v>317</v>
      </c>
      <c r="B62" s="5" t="s">
        <v>118</v>
      </c>
      <c r="C62" s="41" t="s">
        <v>141</v>
      </c>
      <c r="D62" s="41"/>
      <c r="E62" s="41"/>
      <c r="F62" s="41"/>
      <c r="G62" s="41"/>
    </row>
    <row r="63" spans="1:7" ht="90" customHeight="1" x14ac:dyDescent="0.25">
      <c r="A63" s="36" t="s">
        <v>142</v>
      </c>
      <c r="B63" s="9" t="s">
        <v>143</v>
      </c>
      <c r="C63" s="6" t="s">
        <v>144</v>
      </c>
      <c r="D63" s="3" t="s">
        <v>58</v>
      </c>
      <c r="E63" s="22">
        <v>4087.68</v>
      </c>
      <c r="F63" s="7"/>
      <c r="G63" s="27">
        <f>E63*F63</f>
        <v>0</v>
      </c>
    </row>
    <row r="64" spans="1:7" ht="94.5" customHeight="1" x14ac:dyDescent="0.25">
      <c r="A64" s="36" t="s">
        <v>145</v>
      </c>
      <c r="B64" s="9" t="s">
        <v>143</v>
      </c>
      <c r="C64" s="6" t="s">
        <v>146</v>
      </c>
      <c r="D64" s="3" t="s">
        <v>58</v>
      </c>
      <c r="E64" s="22">
        <v>4087.68</v>
      </c>
      <c r="F64" s="7"/>
      <c r="G64" s="27">
        <f t="shared" ref="G64:G65" si="3">E64*F64</f>
        <v>0</v>
      </c>
    </row>
    <row r="65" spans="1:7" ht="90" customHeight="1" x14ac:dyDescent="0.25">
      <c r="A65" s="36" t="s">
        <v>147</v>
      </c>
      <c r="B65" s="9" t="s">
        <v>143</v>
      </c>
      <c r="C65" s="6" t="s">
        <v>148</v>
      </c>
      <c r="D65" s="3" t="s">
        <v>58</v>
      </c>
      <c r="E65" s="22">
        <v>4087.68</v>
      </c>
      <c r="F65" s="7"/>
      <c r="G65" s="27">
        <f>E65*F65</f>
        <v>0</v>
      </c>
    </row>
    <row r="66" spans="1:7" ht="27.75" customHeight="1" x14ac:dyDescent="0.25">
      <c r="A66" s="52" t="s">
        <v>149</v>
      </c>
      <c r="B66" s="52"/>
      <c r="C66" s="52"/>
      <c r="D66" s="52"/>
      <c r="E66" s="52"/>
      <c r="F66" s="52"/>
      <c r="G66" s="27">
        <f>SUM(G63:G65)</f>
        <v>0</v>
      </c>
    </row>
    <row r="67" spans="1:7" ht="30" customHeight="1" x14ac:dyDescent="0.25">
      <c r="A67" s="34" t="s">
        <v>318</v>
      </c>
      <c r="B67" s="5" t="s">
        <v>118</v>
      </c>
      <c r="C67" s="39" t="s">
        <v>150</v>
      </c>
      <c r="D67" s="39"/>
      <c r="E67" s="39"/>
      <c r="F67" s="39"/>
      <c r="G67" s="39"/>
    </row>
    <row r="68" spans="1:7" ht="30.75" customHeight="1" x14ac:dyDescent="0.25">
      <c r="A68" s="36" t="s">
        <v>151</v>
      </c>
      <c r="B68" s="9" t="s">
        <v>152</v>
      </c>
      <c r="C68" s="6" t="s">
        <v>153</v>
      </c>
      <c r="D68" s="3" t="s">
        <v>58</v>
      </c>
      <c r="E68" s="22">
        <v>4087.68</v>
      </c>
      <c r="F68" s="7"/>
      <c r="G68" s="27">
        <f>E68*F68</f>
        <v>0</v>
      </c>
    </row>
    <row r="69" spans="1:7" ht="29.25" customHeight="1" x14ac:dyDescent="0.25">
      <c r="A69" s="36" t="s">
        <v>154</v>
      </c>
      <c r="B69" s="9" t="s">
        <v>155</v>
      </c>
      <c r="C69" s="6" t="s">
        <v>156</v>
      </c>
      <c r="D69" s="3" t="s">
        <v>58</v>
      </c>
      <c r="E69" s="22">
        <v>674.77</v>
      </c>
      <c r="F69" s="7"/>
      <c r="G69" s="27">
        <f>E69*F69</f>
        <v>0</v>
      </c>
    </row>
    <row r="70" spans="1:7" ht="28.5" customHeight="1" x14ac:dyDescent="0.25">
      <c r="A70" s="43" t="s">
        <v>157</v>
      </c>
      <c r="B70" s="43"/>
      <c r="C70" s="43"/>
      <c r="D70" s="43"/>
      <c r="E70" s="43"/>
      <c r="F70" s="43"/>
      <c r="G70" s="27">
        <f>SUM(G68:G69)</f>
        <v>0</v>
      </c>
    </row>
    <row r="71" spans="1:7" ht="27.75" customHeight="1" x14ac:dyDescent="0.25">
      <c r="A71" s="34" t="s">
        <v>319</v>
      </c>
      <c r="B71" s="5" t="s">
        <v>118</v>
      </c>
      <c r="C71" s="40" t="s">
        <v>158</v>
      </c>
      <c r="D71" s="40"/>
      <c r="E71" s="40"/>
      <c r="F71" s="40"/>
      <c r="G71" s="40"/>
    </row>
    <row r="72" spans="1:7" ht="107.25" customHeight="1" x14ac:dyDescent="0.25">
      <c r="A72" s="36" t="s">
        <v>159</v>
      </c>
      <c r="B72" s="9" t="s">
        <v>160</v>
      </c>
      <c r="C72" s="6" t="s">
        <v>161</v>
      </c>
      <c r="D72" s="3" t="s">
        <v>58</v>
      </c>
      <c r="E72" s="22">
        <v>7521.16</v>
      </c>
      <c r="F72" s="7"/>
      <c r="G72" s="27">
        <f>E72*F72</f>
        <v>0</v>
      </c>
    </row>
    <row r="73" spans="1:7" ht="30.75" customHeight="1" x14ac:dyDescent="0.25">
      <c r="A73" s="43" t="s">
        <v>162</v>
      </c>
      <c r="B73" s="43"/>
      <c r="C73" s="43"/>
      <c r="D73" s="43"/>
      <c r="E73" s="43"/>
      <c r="F73" s="43"/>
      <c r="G73" s="27">
        <f>G72</f>
        <v>0</v>
      </c>
    </row>
    <row r="74" spans="1:7" ht="30" x14ac:dyDescent="0.25">
      <c r="A74" s="34" t="s">
        <v>320</v>
      </c>
      <c r="B74" s="5" t="s">
        <v>118</v>
      </c>
      <c r="C74" s="80" t="s">
        <v>163</v>
      </c>
      <c r="D74" s="80"/>
      <c r="E74" s="80"/>
      <c r="F74" s="80"/>
      <c r="G74" s="80"/>
    </row>
    <row r="75" spans="1:7" ht="74.25" customHeight="1" x14ac:dyDescent="0.25">
      <c r="A75" s="36" t="s">
        <v>164</v>
      </c>
      <c r="B75" s="9" t="s">
        <v>165</v>
      </c>
      <c r="C75" s="6" t="s">
        <v>166</v>
      </c>
      <c r="D75" s="3" t="s">
        <v>58</v>
      </c>
      <c r="E75" s="22">
        <v>110.1</v>
      </c>
      <c r="F75" s="7"/>
      <c r="G75" s="27">
        <f>E75*F75</f>
        <v>0</v>
      </c>
    </row>
    <row r="76" spans="1:7" x14ac:dyDescent="0.25">
      <c r="A76" s="42" t="s">
        <v>167</v>
      </c>
      <c r="B76" s="42"/>
      <c r="C76" s="42"/>
      <c r="D76" s="42"/>
      <c r="E76" s="42"/>
      <c r="F76" s="42"/>
      <c r="G76" s="27">
        <f>G75</f>
        <v>0</v>
      </c>
    </row>
    <row r="77" spans="1:7" ht="31.5" customHeight="1" x14ac:dyDescent="0.25">
      <c r="A77" s="34" t="s">
        <v>321</v>
      </c>
      <c r="B77" s="5" t="s">
        <v>118</v>
      </c>
      <c r="C77" s="41" t="s">
        <v>168</v>
      </c>
      <c r="D77" s="41"/>
      <c r="E77" s="41"/>
      <c r="F77" s="41"/>
      <c r="G77" s="41"/>
    </row>
    <row r="78" spans="1:7" ht="74.25" customHeight="1" x14ac:dyDescent="0.25">
      <c r="A78" s="36" t="s">
        <v>169</v>
      </c>
      <c r="B78" s="9" t="s">
        <v>170</v>
      </c>
      <c r="C78" s="6" t="s">
        <v>171</v>
      </c>
      <c r="D78" s="3" t="s">
        <v>58</v>
      </c>
      <c r="E78" s="22">
        <v>4087.68</v>
      </c>
      <c r="F78" s="7"/>
      <c r="G78" s="27">
        <f>E78*F78</f>
        <v>0</v>
      </c>
    </row>
    <row r="79" spans="1:7" x14ac:dyDescent="0.25">
      <c r="A79" s="42" t="s">
        <v>172</v>
      </c>
      <c r="B79" s="42"/>
      <c r="C79" s="42"/>
      <c r="D79" s="42"/>
      <c r="E79" s="42"/>
      <c r="F79" s="42"/>
      <c r="G79" s="27">
        <f>G78</f>
        <v>0</v>
      </c>
    </row>
    <row r="80" spans="1:7" x14ac:dyDescent="0.25">
      <c r="A80" s="42" t="s">
        <v>173</v>
      </c>
      <c r="B80" s="42"/>
      <c r="C80" s="42"/>
      <c r="D80" s="42"/>
      <c r="E80" s="42"/>
      <c r="F80" s="42"/>
      <c r="G80" s="27">
        <f>G79+G76+G73+G70+G66+G61+G58</f>
        <v>0</v>
      </c>
    </row>
    <row r="81" spans="1:7" ht="29.25" customHeight="1" x14ac:dyDescent="0.25">
      <c r="A81" s="34">
        <v>3</v>
      </c>
      <c r="B81" s="10"/>
      <c r="C81" s="39" t="s">
        <v>174</v>
      </c>
      <c r="D81" s="39"/>
      <c r="E81" s="39"/>
      <c r="F81" s="39"/>
      <c r="G81" s="39"/>
    </row>
    <row r="82" spans="1:7" ht="30" customHeight="1" x14ac:dyDescent="0.25">
      <c r="A82" s="34" t="s">
        <v>322</v>
      </c>
      <c r="B82" s="5" t="s">
        <v>118</v>
      </c>
      <c r="C82" s="39" t="s">
        <v>175</v>
      </c>
      <c r="D82" s="39"/>
      <c r="E82" s="39"/>
      <c r="F82" s="39"/>
      <c r="G82" s="39"/>
    </row>
    <row r="83" spans="1:7" ht="74.25" customHeight="1" x14ac:dyDescent="0.25">
      <c r="A83" s="36" t="s">
        <v>176</v>
      </c>
      <c r="B83" s="9" t="s">
        <v>177</v>
      </c>
      <c r="C83" s="6" t="s">
        <v>178</v>
      </c>
      <c r="D83" s="3" t="s">
        <v>58</v>
      </c>
      <c r="E83" s="22">
        <v>110.1</v>
      </c>
      <c r="F83" s="7"/>
      <c r="G83" s="27">
        <f>E83*F83</f>
        <v>0</v>
      </c>
    </row>
    <row r="84" spans="1:7" x14ac:dyDescent="0.25">
      <c r="A84" s="42" t="s">
        <v>179</v>
      </c>
      <c r="B84" s="42"/>
      <c r="C84" s="42"/>
      <c r="D84" s="42"/>
      <c r="E84" s="42"/>
      <c r="F84" s="42"/>
      <c r="G84" s="27">
        <f>G83</f>
        <v>0</v>
      </c>
    </row>
    <row r="85" spans="1:7" ht="30.75" customHeight="1" x14ac:dyDescent="0.25">
      <c r="A85" s="34" t="s">
        <v>323</v>
      </c>
      <c r="B85" s="5" t="s">
        <v>118</v>
      </c>
      <c r="C85" s="41" t="s">
        <v>180</v>
      </c>
      <c r="D85" s="41"/>
      <c r="E85" s="41"/>
      <c r="F85" s="41"/>
      <c r="G85" s="41"/>
    </row>
    <row r="86" spans="1:7" ht="43.5" customHeight="1" x14ac:dyDescent="0.25">
      <c r="A86" s="36" t="s">
        <v>181</v>
      </c>
      <c r="B86" s="9" t="s">
        <v>182</v>
      </c>
      <c r="C86" s="6" t="s">
        <v>183</v>
      </c>
      <c r="D86" s="3" t="s">
        <v>58</v>
      </c>
      <c r="E86" s="22">
        <v>4087.68</v>
      </c>
      <c r="F86" s="7"/>
      <c r="G86" s="27">
        <f>E86*F86</f>
        <v>0</v>
      </c>
    </row>
    <row r="87" spans="1:7" ht="36" customHeight="1" x14ac:dyDescent="0.25">
      <c r="A87" s="52" t="s">
        <v>184</v>
      </c>
      <c r="B87" s="52"/>
      <c r="C87" s="52"/>
      <c r="D87" s="52"/>
      <c r="E87" s="52"/>
      <c r="F87" s="52"/>
      <c r="G87" s="27">
        <f>G86</f>
        <v>0</v>
      </c>
    </row>
    <row r="88" spans="1:7" ht="29.25" customHeight="1" x14ac:dyDescent="0.25">
      <c r="A88" s="34" t="s">
        <v>324</v>
      </c>
      <c r="B88" s="5" t="s">
        <v>118</v>
      </c>
      <c r="C88" s="39" t="s">
        <v>185</v>
      </c>
      <c r="D88" s="39"/>
      <c r="E88" s="39"/>
      <c r="F88" s="39"/>
      <c r="G88" s="39"/>
    </row>
    <row r="89" spans="1:7" ht="48.75" customHeight="1" x14ac:dyDescent="0.25">
      <c r="A89" s="36" t="s">
        <v>186</v>
      </c>
      <c r="B89" s="9" t="s">
        <v>187</v>
      </c>
      <c r="C89" s="6" t="s">
        <v>188</v>
      </c>
      <c r="D89" s="3" t="s">
        <v>58</v>
      </c>
      <c r="E89" s="22">
        <v>4087.68</v>
      </c>
      <c r="F89" s="7"/>
      <c r="G89" s="27">
        <f>E89*F89</f>
        <v>0</v>
      </c>
    </row>
    <row r="90" spans="1:7" ht="32.25" customHeight="1" x14ac:dyDescent="0.25">
      <c r="A90" s="43" t="s">
        <v>189</v>
      </c>
      <c r="B90" s="43"/>
      <c r="C90" s="43"/>
      <c r="D90" s="43"/>
      <c r="E90" s="43"/>
      <c r="F90" s="43"/>
      <c r="G90" s="27">
        <f>G89</f>
        <v>0</v>
      </c>
    </row>
    <row r="91" spans="1:7" ht="30" customHeight="1" x14ac:dyDescent="0.25">
      <c r="A91" s="34" t="s">
        <v>325</v>
      </c>
      <c r="B91" s="5" t="s">
        <v>118</v>
      </c>
      <c r="C91" s="39" t="s">
        <v>190</v>
      </c>
      <c r="D91" s="39"/>
      <c r="E91" s="39"/>
      <c r="F91" s="39"/>
      <c r="G91" s="39"/>
    </row>
    <row r="92" spans="1:7" ht="92.25" customHeight="1" x14ac:dyDescent="0.25">
      <c r="A92" s="36" t="s">
        <v>191</v>
      </c>
      <c r="B92" s="9" t="s">
        <v>192</v>
      </c>
      <c r="C92" s="6" t="s">
        <v>193</v>
      </c>
      <c r="D92" s="3" t="s">
        <v>58</v>
      </c>
      <c r="E92" s="22">
        <v>716.29</v>
      </c>
      <c r="F92" s="7"/>
      <c r="G92" s="27">
        <f>E92*F92</f>
        <v>0</v>
      </c>
    </row>
    <row r="93" spans="1:7" ht="76.5" customHeight="1" x14ac:dyDescent="0.25">
      <c r="A93" s="36" t="s">
        <v>194</v>
      </c>
      <c r="B93" s="9" t="s">
        <v>192</v>
      </c>
      <c r="C93" s="6" t="s">
        <v>195</v>
      </c>
      <c r="D93" s="3" t="s">
        <v>58</v>
      </c>
      <c r="E93" s="22">
        <v>1334.43</v>
      </c>
      <c r="F93" s="7"/>
      <c r="G93" s="27">
        <f>E93*F93</f>
        <v>0</v>
      </c>
    </row>
    <row r="94" spans="1:7" ht="90.75" customHeight="1" x14ac:dyDescent="0.25">
      <c r="A94" s="36" t="s">
        <v>196</v>
      </c>
      <c r="B94" s="9" t="s">
        <v>192</v>
      </c>
      <c r="C94" s="6" t="s">
        <v>197</v>
      </c>
      <c r="D94" s="3" t="s">
        <v>58</v>
      </c>
      <c r="E94" s="22">
        <v>934.43</v>
      </c>
      <c r="F94" s="7"/>
      <c r="G94" s="27">
        <f>E94*F94</f>
        <v>0</v>
      </c>
    </row>
    <row r="95" spans="1:7" ht="78.75" customHeight="1" x14ac:dyDescent="0.25">
      <c r="A95" s="36" t="s">
        <v>198</v>
      </c>
      <c r="B95" s="9" t="s">
        <v>192</v>
      </c>
      <c r="C95" s="6" t="s">
        <v>199</v>
      </c>
      <c r="D95" s="3" t="s">
        <v>58</v>
      </c>
      <c r="E95" s="22">
        <v>338.23</v>
      </c>
      <c r="F95" s="7"/>
      <c r="G95" s="27">
        <f>E95*F95</f>
        <v>0</v>
      </c>
    </row>
    <row r="96" spans="1:7" x14ac:dyDescent="0.25">
      <c r="A96" s="42" t="s">
        <v>200</v>
      </c>
      <c r="B96" s="42"/>
      <c r="C96" s="42"/>
      <c r="D96" s="42"/>
      <c r="E96" s="42"/>
      <c r="F96" s="42"/>
      <c r="G96" s="27">
        <f>SUM(G92:G95)</f>
        <v>0</v>
      </c>
    </row>
    <row r="97" spans="1:7" x14ac:dyDescent="0.25">
      <c r="A97" s="42" t="s">
        <v>201</v>
      </c>
      <c r="B97" s="42"/>
      <c r="C97" s="42"/>
      <c r="D97" s="42"/>
      <c r="E97" s="42"/>
      <c r="F97" s="42"/>
      <c r="G97" s="27">
        <f>G96+G90+G87+G84</f>
        <v>0</v>
      </c>
    </row>
    <row r="98" spans="1:7" ht="30" customHeight="1" x14ac:dyDescent="0.25">
      <c r="A98" s="34">
        <v>4</v>
      </c>
      <c r="B98" s="11"/>
      <c r="C98" s="39" t="s">
        <v>202</v>
      </c>
      <c r="D98" s="39"/>
      <c r="E98" s="39"/>
      <c r="F98" s="39"/>
      <c r="G98" s="39"/>
    </row>
    <row r="99" spans="1:7" ht="29.25" customHeight="1" x14ac:dyDescent="0.25">
      <c r="A99" s="34" t="s">
        <v>326</v>
      </c>
      <c r="B99" s="5" t="s">
        <v>118</v>
      </c>
      <c r="C99" s="39" t="s">
        <v>203</v>
      </c>
      <c r="D99" s="39"/>
      <c r="E99" s="39"/>
      <c r="F99" s="39"/>
      <c r="G99" s="39"/>
    </row>
    <row r="100" spans="1:7" ht="45" customHeight="1" x14ac:dyDescent="0.25">
      <c r="A100" s="36" t="s">
        <v>204</v>
      </c>
      <c r="B100" s="9" t="s">
        <v>205</v>
      </c>
      <c r="C100" s="6" t="s">
        <v>206</v>
      </c>
      <c r="D100" s="3" t="s">
        <v>58</v>
      </c>
      <c r="E100" s="22">
        <v>1338.45</v>
      </c>
      <c r="F100" s="7"/>
      <c r="G100" s="27">
        <f>E100*F100</f>
        <v>0</v>
      </c>
    </row>
    <row r="101" spans="1:7" x14ac:dyDescent="0.25">
      <c r="A101" s="42" t="s">
        <v>207</v>
      </c>
      <c r="B101" s="42"/>
      <c r="C101" s="42"/>
      <c r="D101" s="42"/>
      <c r="E101" s="42"/>
      <c r="F101" s="42"/>
      <c r="G101" s="27">
        <f>G100</f>
        <v>0</v>
      </c>
    </row>
    <row r="102" spans="1:7" x14ac:dyDescent="0.25">
      <c r="A102" s="42" t="s">
        <v>208</v>
      </c>
      <c r="B102" s="42"/>
      <c r="C102" s="42"/>
      <c r="D102" s="42"/>
      <c r="E102" s="42"/>
      <c r="F102" s="42"/>
      <c r="G102" s="27">
        <f>G101</f>
        <v>0</v>
      </c>
    </row>
    <row r="103" spans="1:7" ht="27.75" customHeight="1" x14ac:dyDescent="0.25">
      <c r="A103" s="34">
        <v>5</v>
      </c>
      <c r="B103" s="10"/>
      <c r="C103" s="39" t="s">
        <v>209</v>
      </c>
      <c r="D103" s="39"/>
      <c r="E103" s="39"/>
      <c r="F103" s="39"/>
      <c r="G103" s="39"/>
    </row>
    <row r="104" spans="1:7" ht="29.25" customHeight="1" x14ac:dyDescent="0.25">
      <c r="A104" s="34" t="s">
        <v>327</v>
      </c>
      <c r="B104" s="5" t="s">
        <v>210</v>
      </c>
      <c r="C104" s="39" t="s">
        <v>211</v>
      </c>
      <c r="D104" s="39"/>
      <c r="E104" s="39"/>
      <c r="F104" s="39"/>
      <c r="G104" s="39"/>
    </row>
    <row r="105" spans="1:7" ht="48" customHeight="1" x14ac:dyDescent="0.25">
      <c r="A105" s="36" t="s">
        <v>212</v>
      </c>
      <c r="B105" s="9" t="s">
        <v>213</v>
      </c>
      <c r="C105" s="6" t="s">
        <v>214</v>
      </c>
      <c r="D105" s="3" t="s">
        <v>58</v>
      </c>
      <c r="E105" s="22">
        <v>41.49</v>
      </c>
      <c r="F105" s="7"/>
      <c r="G105" s="27">
        <f>E105*F105</f>
        <v>0</v>
      </c>
    </row>
    <row r="106" spans="1:7" ht="75.75" customHeight="1" x14ac:dyDescent="0.25">
      <c r="A106" s="36" t="s">
        <v>215</v>
      </c>
      <c r="B106" s="9" t="s">
        <v>216</v>
      </c>
      <c r="C106" s="6" t="s">
        <v>217</v>
      </c>
      <c r="D106" s="3" t="s">
        <v>58</v>
      </c>
      <c r="E106" s="22">
        <v>138.52000000000001</v>
      </c>
      <c r="F106" s="7"/>
      <c r="G106" s="27">
        <f>E106*F106</f>
        <v>0</v>
      </c>
    </row>
    <row r="107" spans="1:7" ht="62.25" customHeight="1" x14ac:dyDescent="0.25">
      <c r="A107" s="36" t="s">
        <v>218</v>
      </c>
      <c r="B107" s="9" t="s">
        <v>219</v>
      </c>
      <c r="C107" s="6" t="s">
        <v>220</v>
      </c>
      <c r="D107" s="3" t="s">
        <v>58</v>
      </c>
      <c r="E107" s="22">
        <v>126.4</v>
      </c>
      <c r="F107" s="7"/>
      <c r="G107" s="27">
        <f>E107*F107</f>
        <v>0</v>
      </c>
    </row>
    <row r="108" spans="1:7" ht="62.25" customHeight="1" x14ac:dyDescent="0.25">
      <c r="A108" s="36" t="s">
        <v>221</v>
      </c>
      <c r="B108" s="9" t="s">
        <v>219</v>
      </c>
      <c r="C108" s="6" t="s">
        <v>222</v>
      </c>
      <c r="D108" s="3" t="s">
        <v>58</v>
      </c>
      <c r="E108" s="22">
        <v>60.08</v>
      </c>
      <c r="F108" s="7"/>
      <c r="G108" s="27">
        <f>E108*F108</f>
        <v>0</v>
      </c>
    </row>
    <row r="109" spans="1:7" x14ac:dyDescent="0.25">
      <c r="A109" s="81" t="s">
        <v>223</v>
      </c>
      <c r="B109" s="81"/>
      <c r="C109" s="81"/>
      <c r="D109" s="81"/>
      <c r="E109" s="81"/>
      <c r="F109" s="81"/>
      <c r="G109" s="27">
        <f>SUM(G105:G108)</f>
        <v>0</v>
      </c>
    </row>
    <row r="110" spans="1:7" ht="28.5" customHeight="1" x14ac:dyDescent="0.25">
      <c r="A110" s="34" t="s">
        <v>328</v>
      </c>
      <c r="B110" s="5" t="s">
        <v>224</v>
      </c>
      <c r="C110" s="41" t="s">
        <v>225</v>
      </c>
      <c r="D110" s="41"/>
      <c r="E110" s="41"/>
      <c r="F110" s="41"/>
      <c r="G110" s="41"/>
    </row>
    <row r="111" spans="1:7" ht="30" customHeight="1" x14ac:dyDescent="0.25">
      <c r="A111" s="36" t="s">
        <v>226</v>
      </c>
      <c r="B111" s="9" t="s">
        <v>227</v>
      </c>
      <c r="C111" s="6" t="s">
        <v>228</v>
      </c>
      <c r="D111" s="3" t="s">
        <v>229</v>
      </c>
      <c r="E111" s="22">
        <v>1</v>
      </c>
      <c r="F111" s="7"/>
      <c r="G111" s="27">
        <f>E111*F111</f>
        <v>0</v>
      </c>
    </row>
    <row r="112" spans="1:7" ht="76.5" customHeight="1" x14ac:dyDescent="0.25">
      <c r="A112" s="36" t="s">
        <v>230</v>
      </c>
      <c r="B112" s="9" t="s">
        <v>231</v>
      </c>
      <c r="C112" s="6" t="s">
        <v>232</v>
      </c>
      <c r="D112" s="3" t="s">
        <v>27</v>
      </c>
      <c r="E112" s="22">
        <v>46</v>
      </c>
      <c r="F112" s="7"/>
      <c r="G112" s="27">
        <f t="shared" ref="G112:G114" si="4">E112*F112</f>
        <v>0</v>
      </c>
    </row>
    <row r="113" spans="1:7" ht="88.5" customHeight="1" x14ac:dyDescent="0.25">
      <c r="A113" s="36" t="s">
        <v>233</v>
      </c>
      <c r="B113" s="9" t="s">
        <v>234</v>
      </c>
      <c r="C113" s="6" t="s">
        <v>235</v>
      </c>
      <c r="D113" s="3" t="s">
        <v>27</v>
      </c>
      <c r="E113" s="22">
        <v>39</v>
      </c>
      <c r="F113" s="7"/>
      <c r="G113" s="27">
        <f t="shared" si="4"/>
        <v>0</v>
      </c>
    </row>
    <row r="114" spans="1:7" ht="106.5" customHeight="1" x14ac:dyDescent="0.25">
      <c r="A114" s="36" t="s">
        <v>236</v>
      </c>
      <c r="B114" s="9" t="s">
        <v>234</v>
      </c>
      <c r="C114" s="6" t="s">
        <v>237</v>
      </c>
      <c r="D114" s="3" t="s">
        <v>27</v>
      </c>
      <c r="E114" s="22">
        <v>3</v>
      </c>
      <c r="F114" s="7"/>
      <c r="G114" s="27">
        <f t="shared" si="4"/>
        <v>0</v>
      </c>
    </row>
    <row r="115" spans="1:7" x14ac:dyDescent="0.25">
      <c r="A115" s="42" t="s">
        <v>238</v>
      </c>
      <c r="B115" s="42"/>
      <c r="C115" s="42"/>
      <c r="D115" s="42"/>
      <c r="E115" s="42"/>
      <c r="F115" s="42"/>
      <c r="G115" s="27">
        <f>SUM(G111:G114)</f>
        <v>0</v>
      </c>
    </row>
    <row r="116" spans="1:7" ht="29.25" customHeight="1" x14ac:dyDescent="0.25">
      <c r="A116" s="43" t="s">
        <v>239</v>
      </c>
      <c r="B116" s="43"/>
      <c r="C116" s="43"/>
      <c r="D116" s="43"/>
      <c r="E116" s="43"/>
      <c r="F116" s="43"/>
      <c r="G116" s="27">
        <f>G115+G109</f>
        <v>0</v>
      </c>
    </row>
    <row r="117" spans="1:7" ht="29.25" customHeight="1" x14ac:dyDescent="0.25">
      <c r="A117" s="34">
        <v>6</v>
      </c>
      <c r="B117" s="10"/>
      <c r="C117" s="39" t="s">
        <v>240</v>
      </c>
      <c r="D117" s="39"/>
      <c r="E117" s="39"/>
      <c r="F117" s="39"/>
      <c r="G117" s="39"/>
    </row>
    <row r="118" spans="1:7" ht="29.25" customHeight="1" x14ac:dyDescent="0.25">
      <c r="A118" s="34" t="s">
        <v>329</v>
      </c>
      <c r="B118" s="5" t="s">
        <v>118</v>
      </c>
      <c r="C118" s="39" t="s">
        <v>241</v>
      </c>
      <c r="D118" s="39"/>
      <c r="E118" s="39"/>
      <c r="F118" s="39"/>
      <c r="G118" s="39"/>
    </row>
    <row r="119" spans="1:7" ht="30.75" customHeight="1" x14ac:dyDescent="0.25">
      <c r="A119" s="36" t="s">
        <v>242</v>
      </c>
      <c r="B119" s="9" t="s">
        <v>243</v>
      </c>
      <c r="C119" s="6" t="s">
        <v>244</v>
      </c>
      <c r="D119" s="3" t="s">
        <v>72</v>
      </c>
      <c r="E119" s="22">
        <v>46.52</v>
      </c>
      <c r="F119" s="7"/>
      <c r="G119" s="27">
        <f>E119*F119</f>
        <v>0</v>
      </c>
    </row>
    <row r="120" spans="1:7" ht="45.75" customHeight="1" x14ac:dyDescent="0.25">
      <c r="A120" s="36" t="s">
        <v>245</v>
      </c>
      <c r="B120" s="9" t="s">
        <v>246</v>
      </c>
      <c r="C120" s="6" t="s">
        <v>247</v>
      </c>
      <c r="D120" s="3" t="s">
        <v>65</v>
      </c>
      <c r="E120" s="22">
        <v>689.23</v>
      </c>
      <c r="F120" s="7"/>
      <c r="G120" s="27">
        <f t="shared" ref="G120:G128" si="5">E120*F120</f>
        <v>0</v>
      </c>
    </row>
    <row r="121" spans="1:7" ht="31.5" customHeight="1" x14ac:dyDescent="0.25">
      <c r="A121" s="36" t="s">
        <v>248</v>
      </c>
      <c r="B121" s="9" t="s">
        <v>243</v>
      </c>
      <c r="C121" s="6" t="s">
        <v>249</v>
      </c>
      <c r="D121" s="3" t="s">
        <v>72</v>
      </c>
      <c r="E121" s="22">
        <v>5.3280000000000003</v>
      </c>
      <c r="F121" s="7"/>
      <c r="G121" s="27">
        <f t="shared" si="5"/>
        <v>0</v>
      </c>
    </row>
    <row r="122" spans="1:7" ht="49.5" customHeight="1" x14ac:dyDescent="0.25">
      <c r="A122" s="36" t="s">
        <v>250</v>
      </c>
      <c r="B122" s="9" t="s">
        <v>251</v>
      </c>
      <c r="C122" s="6" t="s">
        <v>252</v>
      </c>
      <c r="D122" s="3" t="s">
        <v>65</v>
      </c>
      <c r="E122" s="22">
        <v>78.930000000000007</v>
      </c>
      <c r="F122" s="7"/>
      <c r="G122" s="27">
        <f t="shared" si="5"/>
        <v>0</v>
      </c>
    </row>
    <row r="123" spans="1:7" ht="30.75" customHeight="1" x14ac:dyDescent="0.25">
      <c r="A123" s="36" t="s">
        <v>253</v>
      </c>
      <c r="B123" s="9" t="s">
        <v>243</v>
      </c>
      <c r="C123" s="6" t="s">
        <v>244</v>
      </c>
      <c r="D123" s="3" t="s">
        <v>72</v>
      </c>
      <c r="E123" s="22">
        <v>12.053000000000001</v>
      </c>
      <c r="F123" s="7"/>
      <c r="G123" s="27">
        <f t="shared" si="5"/>
        <v>0</v>
      </c>
    </row>
    <row r="124" spans="1:7" ht="30" customHeight="1" x14ac:dyDescent="0.25">
      <c r="A124" s="36" t="s">
        <v>254</v>
      </c>
      <c r="B124" s="9" t="s">
        <v>255</v>
      </c>
      <c r="C124" s="6" t="s">
        <v>256</v>
      </c>
      <c r="D124" s="3" t="s">
        <v>65</v>
      </c>
      <c r="E124" s="22">
        <v>160.69999999999999</v>
      </c>
      <c r="F124" s="7"/>
      <c r="G124" s="27">
        <f t="shared" si="5"/>
        <v>0</v>
      </c>
    </row>
    <row r="125" spans="1:7" ht="30.75" customHeight="1" x14ac:dyDescent="0.25">
      <c r="A125" s="36" t="s">
        <v>257</v>
      </c>
      <c r="B125" s="9" t="s">
        <v>243</v>
      </c>
      <c r="C125" s="6" t="s">
        <v>249</v>
      </c>
      <c r="D125" s="3" t="s">
        <v>72</v>
      </c>
      <c r="E125" s="22">
        <v>2.3380000000000001</v>
      </c>
      <c r="F125" s="7"/>
      <c r="G125" s="27">
        <f t="shared" si="5"/>
        <v>0</v>
      </c>
    </row>
    <row r="126" spans="1:7" ht="52.5" customHeight="1" x14ac:dyDescent="0.25">
      <c r="A126" s="36" t="s">
        <v>258</v>
      </c>
      <c r="B126" s="9" t="s">
        <v>255</v>
      </c>
      <c r="C126" s="6" t="s">
        <v>259</v>
      </c>
      <c r="D126" s="3" t="s">
        <v>65</v>
      </c>
      <c r="E126" s="22">
        <v>31.17</v>
      </c>
      <c r="F126" s="7"/>
      <c r="G126" s="27">
        <f t="shared" si="5"/>
        <v>0</v>
      </c>
    </row>
    <row r="127" spans="1:7" ht="30" customHeight="1" x14ac:dyDescent="0.25">
      <c r="A127" s="36" t="s">
        <v>260</v>
      </c>
      <c r="B127" s="9" t="s">
        <v>243</v>
      </c>
      <c r="C127" s="6" t="s">
        <v>261</v>
      </c>
      <c r="D127" s="3" t="s">
        <v>72</v>
      </c>
      <c r="E127" s="22">
        <v>13.638999999999999</v>
      </c>
      <c r="F127" s="7"/>
      <c r="G127" s="27">
        <f t="shared" si="5"/>
        <v>0</v>
      </c>
    </row>
    <row r="128" spans="1:7" ht="47.25" customHeight="1" x14ac:dyDescent="0.25">
      <c r="A128" s="36" t="s">
        <v>262</v>
      </c>
      <c r="B128" s="9" t="s">
        <v>255</v>
      </c>
      <c r="C128" s="6" t="s">
        <v>263</v>
      </c>
      <c r="D128" s="3" t="s">
        <v>65</v>
      </c>
      <c r="E128" s="22">
        <v>202.06</v>
      </c>
      <c r="F128" s="7"/>
      <c r="G128" s="27">
        <f t="shared" si="5"/>
        <v>0</v>
      </c>
    </row>
    <row r="129" spans="1:7" x14ac:dyDescent="0.25">
      <c r="A129" s="42" t="s">
        <v>264</v>
      </c>
      <c r="B129" s="42"/>
      <c r="C129" s="42"/>
      <c r="D129" s="42"/>
      <c r="E129" s="42"/>
      <c r="F129" s="42"/>
      <c r="G129" s="27">
        <f>SUM(G119:G128)</f>
        <v>0</v>
      </c>
    </row>
    <row r="130" spans="1:7" ht="31.5" customHeight="1" x14ac:dyDescent="0.25">
      <c r="A130" s="34" t="s">
        <v>330</v>
      </c>
      <c r="B130" s="5" t="s">
        <v>118</v>
      </c>
      <c r="C130" s="39" t="s">
        <v>265</v>
      </c>
      <c r="D130" s="39"/>
      <c r="E130" s="39"/>
      <c r="F130" s="39"/>
      <c r="G130" s="39"/>
    </row>
    <row r="131" spans="1:7" ht="30" customHeight="1" x14ac:dyDescent="0.25">
      <c r="A131" s="36" t="s">
        <v>266</v>
      </c>
      <c r="B131" s="9" t="s">
        <v>243</v>
      </c>
      <c r="C131" s="6" t="s">
        <v>267</v>
      </c>
      <c r="D131" s="3" t="s">
        <v>72</v>
      </c>
      <c r="E131" s="22">
        <v>3.1080000000000001</v>
      </c>
      <c r="F131" s="7"/>
      <c r="G131" s="27">
        <f>E131*F131</f>
        <v>0</v>
      </c>
    </row>
    <row r="132" spans="1:7" ht="57.75" customHeight="1" x14ac:dyDescent="0.25">
      <c r="A132" s="36" t="s">
        <v>268</v>
      </c>
      <c r="B132" s="9" t="s">
        <v>269</v>
      </c>
      <c r="C132" s="6" t="s">
        <v>270</v>
      </c>
      <c r="D132" s="3" t="s">
        <v>65</v>
      </c>
      <c r="E132" s="22">
        <v>46.04</v>
      </c>
      <c r="F132" s="7"/>
      <c r="G132" s="27">
        <f t="shared" ref="G132:G134" si="6">E132*F132</f>
        <v>0</v>
      </c>
    </row>
    <row r="133" spans="1:7" ht="51" customHeight="1" x14ac:dyDescent="0.25">
      <c r="A133" s="36" t="s">
        <v>271</v>
      </c>
      <c r="B133" s="9" t="s">
        <v>243</v>
      </c>
      <c r="C133" s="6" t="s">
        <v>272</v>
      </c>
      <c r="D133" s="3" t="s">
        <v>72</v>
      </c>
      <c r="E133" s="22">
        <v>4.4859999999999998</v>
      </c>
      <c r="F133" s="7"/>
      <c r="G133" s="27">
        <f t="shared" si="6"/>
        <v>0</v>
      </c>
    </row>
    <row r="134" spans="1:7" ht="64.5" customHeight="1" x14ac:dyDescent="0.25">
      <c r="A134" s="36" t="s">
        <v>273</v>
      </c>
      <c r="B134" s="9" t="s">
        <v>269</v>
      </c>
      <c r="C134" s="6" t="s">
        <v>274</v>
      </c>
      <c r="D134" s="3" t="s">
        <v>65</v>
      </c>
      <c r="E134" s="22">
        <v>66.459999999999994</v>
      </c>
      <c r="F134" s="7"/>
      <c r="G134" s="27">
        <f t="shared" si="6"/>
        <v>0</v>
      </c>
    </row>
    <row r="135" spans="1:7" x14ac:dyDescent="0.25">
      <c r="A135" s="42" t="s">
        <v>275</v>
      </c>
      <c r="B135" s="42"/>
      <c r="C135" s="42"/>
      <c r="D135" s="42"/>
      <c r="E135" s="42"/>
      <c r="F135" s="42"/>
      <c r="G135" s="27">
        <f>SUM(G131:G134)</f>
        <v>0</v>
      </c>
    </row>
    <row r="136" spans="1:7" ht="30.75" customHeight="1" x14ac:dyDescent="0.25">
      <c r="A136" s="34" t="s">
        <v>331</v>
      </c>
      <c r="B136" s="5" t="s">
        <v>118</v>
      </c>
      <c r="C136" s="39" t="s">
        <v>276</v>
      </c>
      <c r="D136" s="39"/>
      <c r="E136" s="39"/>
      <c r="F136" s="39"/>
      <c r="G136" s="39"/>
    </row>
    <row r="137" spans="1:7" ht="29.25" customHeight="1" x14ac:dyDescent="0.25">
      <c r="A137" s="36" t="s">
        <v>277</v>
      </c>
      <c r="B137" s="9" t="s">
        <v>243</v>
      </c>
      <c r="C137" s="6" t="s">
        <v>278</v>
      </c>
      <c r="D137" s="3" t="s">
        <v>72</v>
      </c>
      <c r="E137" s="22">
        <v>60.94</v>
      </c>
      <c r="F137" s="7"/>
      <c r="G137" s="27">
        <f>E137*F137</f>
        <v>0</v>
      </c>
    </row>
    <row r="138" spans="1:7" ht="47.25" customHeight="1" x14ac:dyDescent="0.25">
      <c r="A138" s="36" t="s">
        <v>279</v>
      </c>
      <c r="B138" s="9" t="s">
        <v>280</v>
      </c>
      <c r="C138" s="6" t="s">
        <v>281</v>
      </c>
      <c r="D138" s="3" t="s">
        <v>65</v>
      </c>
      <c r="E138" s="22">
        <v>1716.63</v>
      </c>
      <c r="F138" s="7"/>
      <c r="G138" s="27">
        <f>E138*F138</f>
        <v>0</v>
      </c>
    </row>
    <row r="139" spans="1:7" x14ac:dyDescent="0.25">
      <c r="A139" s="42" t="s">
        <v>282</v>
      </c>
      <c r="B139" s="42"/>
      <c r="C139" s="42"/>
      <c r="D139" s="42"/>
      <c r="E139" s="42"/>
      <c r="F139" s="42"/>
      <c r="G139" s="27">
        <f>SUM(G137:G138)</f>
        <v>0</v>
      </c>
    </row>
    <row r="140" spans="1:7" ht="30" customHeight="1" x14ac:dyDescent="0.25">
      <c r="A140" s="34" t="s">
        <v>332</v>
      </c>
      <c r="B140" s="5" t="s">
        <v>118</v>
      </c>
      <c r="C140" s="39" t="s">
        <v>283</v>
      </c>
      <c r="D140" s="39"/>
      <c r="E140" s="39"/>
      <c r="F140" s="39"/>
      <c r="G140" s="39"/>
    </row>
    <row r="141" spans="1:7" ht="46.5" customHeight="1" x14ac:dyDescent="0.25">
      <c r="A141" s="36" t="s">
        <v>284</v>
      </c>
      <c r="B141" s="9" t="s">
        <v>285</v>
      </c>
      <c r="C141" s="6" t="s">
        <v>286</v>
      </c>
      <c r="D141" s="3" t="s">
        <v>72</v>
      </c>
      <c r="E141" s="22">
        <v>51.908000000000001</v>
      </c>
      <c r="F141" s="7"/>
      <c r="G141" s="27">
        <f>E141*F141</f>
        <v>0</v>
      </c>
    </row>
    <row r="142" spans="1:7" ht="54.75" customHeight="1" x14ac:dyDescent="0.25">
      <c r="A142" s="36" t="s">
        <v>287</v>
      </c>
      <c r="B142" s="9" t="s">
        <v>288</v>
      </c>
      <c r="C142" s="6" t="s">
        <v>289</v>
      </c>
      <c r="D142" s="3" t="s">
        <v>65</v>
      </c>
      <c r="E142" s="22">
        <v>1029.93</v>
      </c>
      <c r="F142" s="7"/>
      <c r="G142" s="27">
        <f>E142*F142</f>
        <v>0</v>
      </c>
    </row>
    <row r="143" spans="1:7" x14ac:dyDescent="0.25">
      <c r="A143" s="42" t="s">
        <v>290</v>
      </c>
      <c r="B143" s="42"/>
      <c r="C143" s="42"/>
      <c r="D143" s="42"/>
      <c r="E143" s="42"/>
      <c r="F143" s="42"/>
      <c r="G143" s="27">
        <f>SUM(G141:G142)</f>
        <v>0</v>
      </c>
    </row>
    <row r="144" spans="1:7" x14ac:dyDescent="0.25">
      <c r="A144" s="42" t="s">
        <v>291</v>
      </c>
      <c r="B144" s="42"/>
      <c r="C144" s="42"/>
      <c r="D144" s="42"/>
      <c r="E144" s="42"/>
      <c r="F144" s="42"/>
      <c r="G144" s="27">
        <f>G143+G139+G135+G129</f>
        <v>0</v>
      </c>
    </row>
    <row r="145" spans="1:7" ht="30" customHeight="1" x14ac:dyDescent="0.25">
      <c r="A145" s="34">
        <v>7</v>
      </c>
      <c r="B145" s="10"/>
      <c r="C145" s="39" t="s">
        <v>292</v>
      </c>
      <c r="D145" s="39"/>
      <c r="E145" s="39"/>
      <c r="F145" s="39"/>
      <c r="G145" s="39"/>
    </row>
    <row r="146" spans="1:7" ht="79.5" customHeight="1" x14ac:dyDescent="0.25">
      <c r="A146" s="36" t="s">
        <v>293</v>
      </c>
      <c r="B146" s="19" t="s">
        <v>336</v>
      </c>
      <c r="C146" s="6" t="s">
        <v>294</v>
      </c>
      <c r="D146" s="3" t="s">
        <v>229</v>
      </c>
      <c r="E146" s="22">
        <v>1</v>
      </c>
      <c r="F146" s="7"/>
      <c r="G146" s="27">
        <f>E146*F146</f>
        <v>0</v>
      </c>
    </row>
    <row r="147" spans="1:7" ht="68.25" customHeight="1" x14ac:dyDescent="0.25">
      <c r="A147" s="36" t="s">
        <v>295</v>
      </c>
      <c r="B147" s="19" t="s">
        <v>296</v>
      </c>
      <c r="C147" s="6" t="s">
        <v>297</v>
      </c>
      <c r="D147" s="3" t="s">
        <v>229</v>
      </c>
      <c r="E147" s="22">
        <v>1</v>
      </c>
      <c r="F147" s="7"/>
      <c r="G147" s="27">
        <f>E147*F147</f>
        <v>0</v>
      </c>
    </row>
    <row r="148" spans="1:7" x14ac:dyDescent="0.25">
      <c r="A148" s="51" t="s">
        <v>298</v>
      </c>
      <c r="B148" s="51"/>
      <c r="C148" s="51"/>
      <c r="D148" s="51"/>
      <c r="E148" s="51"/>
      <c r="F148" s="51"/>
      <c r="G148" s="27">
        <f>SUM(G146:G147)</f>
        <v>0</v>
      </c>
    </row>
    <row r="149" spans="1:7" x14ac:dyDescent="0.25">
      <c r="A149" s="60" t="s">
        <v>333</v>
      </c>
      <c r="B149" s="61"/>
      <c r="C149" s="61"/>
      <c r="D149" s="61"/>
      <c r="E149" s="61"/>
      <c r="F149" s="62"/>
      <c r="G149" s="28">
        <f>G148+G144+G116+G102+G97+G80+G50</f>
        <v>0</v>
      </c>
    </row>
    <row r="150" spans="1:7" x14ac:dyDescent="0.25">
      <c r="A150" s="44" t="s">
        <v>334</v>
      </c>
      <c r="B150" s="45"/>
      <c r="C150" s="45"/>
      <c r="D150" s="45"/>
      <c r="E150" s="45"/>
      <c r="F150" s="46"/>
      <c r="G150" s="29">
        <f>G149*23%</f>
        <v>0</v>
      </c>
    </row>
    <row r="151" spans="1:7" x14ac:dyDescent="0.25">
      <c r="A151" s="77" t="s">
        <v>335</v>
      </c>
      <c r="B151" s="78"/>
      <c r="C151" s="78"/>
      <c r="D151" s="78"/>
      <c r="E151" s="78"/>
      <c r="F151" s="79"/>
      <c r="G151" s="30">
        <f>G149+G150</f>
        <v>0</v>
      </c>
    </row>
    <row r="153" spans="1:7" x14ac:dyDescent="0.25">
      <c r="A153" s="38" t="s">
        <v>338</v>
      </c>
      <c r="B153" s="38"/>
      <c r="C153" s="38"/>
      <c r="D153" s="38"/>
      <c r="E153" s="38"/>
      <c r="F153" s="38"/>
      <c r="G153" s="38"/>
    </row>
  </sheetData>
  <mergeCells count="76">
    <mergeCell ref="A151:F151"/>
    <mergeCell ref="C74:G74"/>
    <mergeCell ref="C77:G77"/>
    <mergeCell ref="C82:G82"/>
    <mergeCell ref="C110:G110"/>
    <mergeCell ref="A109:F109"/>
    <mergeCell ref="A97:F97"/>
    <mergeCell ref="A90:F90"/>
    <mergeCell ref="C88:G88"/>
    <mergeCell ref="A87:F87"/>
    <mergeCell ref="A84:F84"/>
    <mergeCell ref="A79:F79"/>
    <mergeCell ref="A80:F80"/>
    <mergeCell ref="C145:G145"/>
    <mergeCell ref="C99:G99"/>
    <mergeCell ref="C51:G51"/>
    <mergeCell ref="A149:F149"/>
    <mergeCell ref="C12:G12"/>
    <mergeCell ref="C17:G17"/>
    <mergeCell ref="A50:F50"/>
    <mergeCell ref="C31:G31"/>
    <mergeCell ref="C52:G52"/>
    <mergeCell ref="C59:G59"/>
    <mergeCell ref="C62:G62"/>
    <mergeCell ref="A61:F61"/>
    <mergeCell ref="A58:F58"/>
    <mergeCell ref="A30:F30"/>
    <mergeCell ref="A49:F49"/>
    <mergeCell ref="A16:F16"/>
    <mergeCell ref="C13:G13"/>
    <mergeCell ref="A9:G9"/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C8:G8"/>
    <mergeCell ref="A11:G11"/>
    <mergeCell ref="A8:B8"/>
    <mergeCell ref="A96:F96"/>
    <mergeCell ref="A148:F148"/>
    <mergeCell ref="A115:F115"/>
    <mergeCell ref="A116:F116"/>
    <mergeCell ref="C118:G118"/>
    <mergeCell ref="C104:G104"/>
    <mergeCell ref="A135:F135"/>
    <mergeCell ref="C136:G136"/>
    <mergeCell ref="A139:F139"/>
    <mergeCell ref="C140:G140"/>
    <mergeCell ref="A143:F143"/>
    <mergeCell ref="A144:F144"/>
    <mergeCell ref="C130:G130"/>
    <mergeCell ref="A66:F66"/>
    <mergeCell ref="A153:G153"/>
    <mergeCell ref="C67:G67"/>
    <mergeCell ref="C71:G71"/>
    <mergeCell ref="C81:G81"/>
    <mergeCell ref="C85:G85"/>
    <mergeCell ref="A76:F76"/>
    <mergeCell ref="A73:F73"/>
    <mergeCell ref="A70:F70"/>
    <mergeCell ref="C91:G91"/>
    <mergeCell ref="C98:G98"/>
    <mergeCell ref="C103:G103"/>
    <mergeCell ref="C117:G117"/>
    <mergeCell ref="A129:F129"/>
    <mergeCell ref="A101:F101"/>
    <mergeCell ref="A102:F102"/>
    <mergeCell ref="A150:F15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</dc:creator>
  <cp:lastModifiedBy>Moryson Patryk</cp:lastModifiedBy>
  <cp:lastPrinted>2018-08-06T08:52:57Z</cp:lastPrinted>
  <dcterms:created xsi:type="dcterms:W3CDTF">2018-06-13T05:48:44Z</dcterms:created>
  <dcterms:modified xsi:type="dcterms:W3CDTF">2018-08-09T12:10:02Z</dcterms:modified>
</cp:coreProperties>
</file>